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Lamcel\Documents\"/>
    </mc:Choice>
  </mc:AlternateContent>
  <xr:revisionPtr revIDLastSave="0" documentId="13_ncr:1_{66635BF0-4711-4EC2-8569-391A07ACDA20}" xr6:coauthVersionLast="47" xr6:coauthVersionMax="47" xr10:uidLastSave="{00000000-0000-0000-0000-000000000000}"/>
  <bookViews>
    <workbookView xWindow="-110" yWindow="-110" windowWidth="19420" windowHeight="10300" tabRatio="578" firstSheet="2" activeTab="4" xr2:uid="{B44B3249-ADCF-CB44-8C1E-181EBA6D7EDD}"/>
  </bookViews>
  <sheets>
    <sheet name="Start Up Costs " sheetId="10" r:id="rId1"/>
    <sheet name="Income Statement Year 1 " sheetId="1" r:id="rId2"/>
    <sheet name="Income Statement Year 2 " sheetId="2" r:id="rId3"/>
    <sheet name="Income Statement Year 3" sheetId="3" r:id="rId4"/>
    <sheet name="Cash Flow Year 1 " sheetId="4" r:id="rId5"/>
    <sheet name="Cash Flow Year 2" sheetId="5" r:id="rId6"/>
    <sheet name="Cash Flow Year 3" sheetId="11" r:id="rId7"/>
    <sheet name="Balance Sheet Year 1 " sheetId="7" r:id="rId8"/>
    <sheet name="Balance Sheet Year 2 " sheetId="8" r:id="rId9"/>
    <sheet name="Balance Sheet Year 3"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5" l="1"/>
  <c r="B15" i="10"/>
  <c r="B5" i="9"/>
  <c r="H6" i="9"/>
  <c r="H5" i="9"/>
  <c r="B8" i="9"/>
  <c r="B13" i="9" s="1"/>
  <c r="H6" i="8"/>
  <c r="H5" i="8"/>
  <c r="H7" i="8" s="1"/>
  <c r="H8" i="8" s="1"/>
  <c r="I5" i="7"/>
  <c r="I7" i="7" s="1"/>
  <c r="I8" i="7" s="1"/>
  <c r="I6" i="7"/>
  <c r="E13" i="8"/>
  <c r="B13" i="8"/>
  <c r="B8" i="8"/>
  <c r="B5" i="8"/>
  <c r="F13" i="7"/>
  <c r="C13" i="7"/>
  <c r="C8" i="7"/>
  <c r="C5" i="7"/>
  <c r="B11" i="5"/>
  <c r="M23" i="11"/>
  <c r="L23" i="11"/>
  <c r="K23" i="11"/>
  <c r="J23" i="11"/>
  <c r="I23" i="11"/>
  <c r="H23" i="11"/>
  <c r="G23" i="11"/>
  <c r="F23" i="11"/>
  <c r="E23" i="11"/>
  <c r="E21" i="11"/>
  <c r="D23" i="11"/>
  <c r="C23" i="11"/>
  <c r="B23" i="11"/>
  <c r="M22" i="11"/>
  <c r="L22" i="11"/>
  <c r="K22" i="11"/>
  <c r="J22" i="11"/>
  <c r="I22" i="11"/>
  <c r="H22" i="11"/>
  <c r="G22" i="11"/>
  <c r="F22" i="11"/>
  <c r="E22" i="11"/>
  <c r="D22" i="11"/>
  <c r="C22" i="11"/>
  <c r="B22" i="11"/>
  <c r="M6" i="11"/>
  <c r="L6" i="11"/>
  <c r="L9" i="11" s="1"/>
  <c r="L28" i="11" s="1"/>
  <c r="K6" i="11"/>
  <c r="J6" i="11"/>
  <c r="E6" i="11"/>
  <c r="I6" i="11"/>
  <c r="H6" i="11"/>
  <c r="G6" i="11"/>
  <c r="D6" i="11"/>
  <c r="F6" i="11"/>
  <c r="D9" i="11"/>
  <c r="D28" i="11" s="1"/>
  <c r="E9" i="11"/>
  <c r="E28" i="11" s="1"/>
  <c r="C6" i="11"/>
  <c r="B6" i="11"/>
  <c r="B9" i="11" s="1"/>
  <c r="M21" i="11"/>
  <c r="L21" i="11"/>
  <c r="K21" i="11"/>
  <c r="J21" i="11"/>
  <c r="I21" i="11"/>
  <c r="H21" i="11"/>
  <c r="G21" i="11"/>
  <c r="F21" i="11"/>
  <c r="D21" i="11"/>
  <c r="C21" i="11"/>
  <c r="B21" i="11"/>
  <c r="M20" i="11"/>
  <c r="L20" i="11"/>
  <c r="K20" i="11"/>
  <c r="J20" i="11"/>
  <c r="I20" i="11"/>
  <c r="H20" i="11"/>
  <c r="G20" i="11"/>
  <c r="F20" i="11"/>
  <c r="E20" i="11"/>
  <c r="D20" i="11"/>
  <c r="C20" i="11"/>
  <c r="B20" i="11"/>
  <c r="M19" i="11"/>
  <c r="L19" i="11"/>
  <c r="K19" i="11"/>
  <c r="J19" i="11"/>
  <c r="I19" i="11"/>
  <c r="H19" i="11"/>
  <c r="G19" i="11"/>
  <c r="F19" i="11"/>
  <c r="E19" i="11"/>
  <c r="D19" i="11"/>
  <c r="C19" i="11"/>
  <c r="B19" i="11"/>
  <c r="B26" i="11" s="1"/>
  <c r="B29" i="11" s="1"/>
  <c r="K16" i="11"/>
  <c r="K26" i="11" s="1"/>
  <c r="K29" i="11" s="1"/>
  <c r="C16" i="11"/>
  <c r="M14" i="11"/>
  <c r="M16" i="11" s="1"/>
  <c r="M26" i="11" s="1"/>
  <c r="M29" i="11" s="1"/>
  <c r="L14" i="11"/>
  <c r="L16" i="11" s="1"/>
  <c r="K14" i="11"/>
  <c r="J14" i="11"/>
  <c r="J16" i="11" s="1"/>
  <c r="J26" i="11" s="1"/>
  <c r="J29" i="11" s="1"/>
  <c r="I14" i="11"/>
  <c r="I16" i="11" s="1"/>
  <c r="H14" i="11"/>
  <c r="H16" i="11" s="1"/>
  <c r="G14" i="11"/>
  <c r="G16" i="11" s="1"/>
  <c r="F14" i="11"/>
  <c r="F16" i="11" s="1"/>
  <c r="F26" i="11" s="1"/>
  <c r="F29" i="11" s="1"/>
  <c r="E14" i="11"/>
  <c r="E16" i="11" s="1"/>
  <c r="D14" i="11"/>
  <c r="D16" i="11" s="1"/>
  <c r="C14" i="11"/>
  <c r="B14" i="11"/>
  <c r="F9" i="11"/>
  <c r="F28" i="11" s="1"/>
  <c r="M9" i="11"/>
  <c r="M28" i="11" s="1"/>
  <c r="K9" i="11"/>
  <c r="K28" i="11" s="1"/>
  <c r="K31" i="11" s="1"/>
  <c r="K33" i="11" s="1"/>
  <c r="J9" i="11"/>
  <c r="J28" i="11" s="1"/>
  <c r="I9" i="11"/>
  <c r="I28" i="11" s="1"/>
  <c r="H9" i="11"/>
  <c r="H28" i="11" s="1"/>
  <c r="G9" i="11"/>
  <c r="G28" i="11" s="1"/>
  <c r="C9" i="11"/>
  <c r="C28" i="11" s="1"/>
  <c r="L23" i="5"/>
  <c r="L29" i="5"/>
  <c r="M23" i="5"/>
  <c r="K23" i="5"/>
  <c r="J23" i="5"/>
  <c r="I23" i="5"/>
  <c r="H23" i="5"/>
  <c r="G23" i="5"/>
  <c r="F23" i="5"/>
  <c r="E23" i="5"/>
  <c r="D23" i="5"/>
  <c r="C23" i="5"/>
  <c r="M22" i="5"/>
  <c r="L22" i="5"/>
  <c r="K22" i="5"/>
  <c r="J22" i="5"/>
  <c r="I22" i="5"/>
  <c r="H22" i="5"/>
  <c r="G22" i="5"/>
  <c r="F22" i="5"/>
  <c r="E22" i="5"/>
  <c r="D22" i="5"/>
  <c r="M20" i="1"/>
  <c r="L20" i="1"/>
  <c r="K20" i="1"/>
  <c r="J20" i="1"/>
  <c r="I20" i="1"/>
  <c r="N20" i="1" s="1"/>
  <c r="H20" i="1"/>
  <c r="G20" i="1"/>
  <c r="F20" i="1"/>
  <c r="E20" i="1"/>
  <c r="D20" i="1"/>
  <c r="C20" i="1"/>
  <c r="B20" i="1"/>
  <c r="N18" i="1"/>
  <c r="B6" i="5"/>
  <c r="C22" i="5"/>
  <c r="B22" i="5"/>
  <c r="M20" i="3"/>
  <c r="L20" i="3"/>
  <c r="K20" i="3"/>
  <c r="J20" i="3"/>
  <c r="I20" i="3"/>
  <c r="H20" i="3"/>
  <c r="G20" i="3"/>
  <c r="F20" i="3"/>
  <c r="E20" i="3"/>
  <c r="D20" i="3"/>
  <c r="C20" i="3"/>
  <c r="B20" i="3"/>
  <c r="N20" i="3" s="1"/>
  <c r="N18" i="3"/>
  <c r="N16" i="3"/>
  <c r="K10" i="3"/>
  <c r="K23" i="3" s="1"/>
  <c r="K25" i="3" s="1"/>
  <c r="I10" i="3"/>
  <c r="I23" i="3" s="1"/>
  <c r="I25" i="3" s="1"/>
  <c r="H10" i="3"/>
  <c r="H23" i="3" s="1"/>
  <c r="H25" i="3" s="1"/>
  <c r="C10" i="3"/>
  <c r="C23" i="3" s="1"/>
  <c r="C25" i="3" s="1"/>
  <c r="M7" i="3"/>
  <c r="M10" i="3" s="1"/>
  <c r="M23" i="3" s="1"/>
  <c r="M25" i="3" s="1"/>
  <c r="L7" i="3"/>
  <c r="L10" i="3" s="1"/>
  <c r="L23" i="3" s="1"/>
  <c r="L25" i="3" s="1"/>
  <c r="K7" i="3"/>
  <c r="J7" i="3"/>
  <c r="J10" i="3" s="1"/>
  <c r="J23" i="3" s="1"/>
  <c r="J25" i="3" s="1"/>
  <c r="I7" i="3"/>
  <c r="H7" i="3"/>
  <c r="G7" i="3"/>
  <c r="G10" i="3" s="1"/>
  <c r="G23" i="3" s="1"/>
  <c r="G25" i="3" s="1"/>
  <c r="F7" i="3"/>
  <c r="F10" i="3" s="1"/>
  <c r="F23" i="3" s="1"/>
  <c r="F25" i="3" s="1"/>
  <c r="E7" i="3"/>
  <c r="E10" i="3" s="1"/>
  <c r="E23" i="3" s="1"/>
  <c r="E25" i="3" s="1"/>
  <c r="D7" i="3"/>
  <c r="D10" i="3" s="1"/>
  <c r="D23" i="3" s="1"/>
  <c r="D25" i="3" s="1"/>
  <c r="C7" i="3"/>
  <c r="B7" i="3"/>
  <c r="B10" i="3" s="1"/>
  <c r="B23" i="3" s="1"/>
  <c r="N5" i="3"/>
  <c r="N4" i="3"/>
  <c r="M6" i="5"/>
  <c r="L6" i="5"/>
  <c r="L9" i="5" s="1"/>
  <c r="L28" i="5" s="1"/>
  <c r="K6" i="5"/>
  <c r="J6" i="5"/>
  <c r="I6" i="5"/>
  <c r="H6" i="5"/>
  <c r="H9" i="5" s="1"/>
  <c r="H28" i="5" s="1"/>
  <c r="G6" i="5"/>
  <c r="F6" i="5"/>
  <c r="E6" i="5"/>
  <c r="E9" i="5" s="1"/>
  <c r="E28" i="5" s="1"/>
  <c r="D6" i="5"/>
  <c r="D9" i="5" s="1"/>
  <c r="D28" i="5" s="1"/>
  <c r="C6" i="5"/>
  <c r="M21" i="5"/>
  <c r="L21" i="5"/>
  <c r="K21" i="5"/>
  <c r="J21" i="5"/>
  <c r="I21" i="5"/>
  <c r="H21" i="5"/>
  <c r="G21" i="5"/>
  <c r="F21" i="5"/>
  <c r="E21" i="5"/>
  <c r="D21" i="5"/>
  <c r="C21" i="5"/>
  <c r="B21" i="5"/>
  <c r="M20" i="5"/>
  <c r="L20" i="5"/>
  <c r="K20" i="5"/>
  <c r="J20" i="5"/>
  <c r="I20" i="5"/>
  <c r="H20" i="5"/>
  <c r="G20" i="5"/>
  <c r="F20" i="5"/>
  <c r="E20" i="5"/>
  <c r="D20" i="5"/>
  <c r="C20" i="5"/>
  <c r="B20" i="5"/>
  <c r="M19" i="5"/>
  <c r="L19" i="5"/>
  <c r="K19" i="5"/>
  <c r="J19" i="5"/>
  <c r="I19" i="5"/>
  <c r="H19" i="5"/>
  <c r="G19" i="5"/>
  <c r="F19" i="5"/>
  <c r="E19" i="5"/>
  <c r="D19" i="5"/>
  <c r="C19" i="5"/>
  <c r="B19" i="5"/>
  <c r="B23" i="5" s="1"/>
  <c r="B26" i="5" s="1"/>
  <c r="B29" i="5" s="1"/>
  <c r="K16" i="5"/>
  <c r="C16" i="5"/>
  <c r="M14" i="5"/>
  <c r="M16" i="5" s="1"/>
  <c r="M26" i="5" s="1"/>
  <c r="M29" i="5" s="1"/>
  <c r="L14" i="5"/>
  <c r="L16" i="5" s="1"/>
  <c r="K14" i="5"/>
  <c r="J14" i="5"/>
  <c r="J16" i="5" s="1"/>
  <c r="I14" i="5"/>
  <c r="I16" i="5" s="1"/>
  <c r="I26" i="5" s="1"/>
  <c r="I29" i="5" s="1"/>
  <c r="H14" i="5"/>
  <c r="H16" i="5" s="1"/>
  <c r="G14" i="5"/>
  <c r="G16" i="5" s="1"/>
  <c r="F14" i="5"/>
  <c r="F16" i="5" s="1"/>
  <c r="F26" i="5" s="1"/>
  <c r="F29" i="5" s="1"/>
  <c r="E14" i="5"/>
  <c r="E16" i="5" s="1"/>
  <c r="D14" i="5"/>
  <c r="D16" i="5" s="1"/>
  <c r="D26" i="5" s="1"/>
  <c r="D29" i="5" s="1"/>
  <c r="C14" i="5"/>
  <c r="B14" i="5"/>
  <c r="M9" i="5"/>
  <c r="M28" i="5" s="1"/>
  <c r="G9" i="5"/>
  <c r="G28" i="5" s="1"/>
  <c r="F9" i="5"/>
  <c r="F28" i="5" s="1"/>
  <c r="K9" i="5"/>
  <c r="K28" i="5" s="1"/>
  <c r="J9" i="5"/>
  <c r="J28" i="5" s="1"/>
  <c r="I9" i="5"/>
  <c r="I28" i="5" s="1"/>
  <c r="C9" i="5"/>
  <c r="C28" i="5" s="1"/>
  <c r="B9" i="5"/>
  <c r="K23" i="4"/>
  <c r="I19" i="4"/>
  <c r="D23" i="4"/>
  <c r="M20" i="4"/>
  <c r="L20" i="4"/>
  <c r="K21" i="4"/>
  <c r="K20" i="4"/>
  <c r="J20" i="4"/>
  <c r="I20" i="4"/>
  <c r="I23" i="4" s="1"/>
  <c r="H20" i="4"/>
  <c r="G20" i="4"/>
  <c r="F20" i="4"/>
  <c r="E20" i="4"/>
  <c r="D20" i="4"/>
  <c r="C20" i="4"/>
  <c r="B20" i="4"/>
  <c r="M19" i="4"/>
  <c r="M23" i="4" s="1"/>
  <c r="L19" i="4"/>
  <c r="L23" i="4" s="1"/>
  <c r="K19" i="4"/>
  <c r="J19" i="4"/>
  <c r="H19" i="4"/>
  <c r="H23" i="4" s="1"/>
  <c r="G19" i="4"/>
  <c r="G23" i="4" s="1"/>
  <c r="F19" i="4"/>
  <c r="F23" i="4" s="1"/>
  <c r="E19" i="4"/>
  <c r="E23" i="4" s="1"/>
  <c r="D19" i="4"/>
  <c r="C19" i="4"/>
  <c r="C23" i="4" s="1"/>
  <c r="B19" i="4"/>
  <c r="B23" i="4" s="1"/>
  <c r="M14" i="4"/>
  <c r="L14" i="4"/>
  <c r="L16" i="4" s="1"/>
  <c r="K14" i="4"/>
  <c r="K16" i="4" s="1"/>
  <c r="J14" i="4"/>
  <c r="I14" i="4"/>
  <c r="H14" i="4"/>
  <c r="H16" i="4" s="1"/>
  <c r="G14" i="4"/>
  <c r="F14" i="4"/>
  <c r="E14" i="4"/>
  <c r="E16" i="4" s="1"/>
  <c r="D14" i="4"/>
  <c r="C14" i="4"/>
  <c r="B14" i="4"/>
  <c r="M21" i="4"/>
  <c r="L21" i="4"/>
  <c r="J21" i="4"/>
  <c r="J23" i="4" s="1"/>
  <c r="I21" i="4"/>
  <c r="H21" i="4"/>
  <c r="G21" i="4"/>
  <c r="F21" i="4"/>
  <c r="E21" i="4"/>
  <c r="D21" i="4"/>
  <c r="C21" i="4"/>
  <c r="B21" i="4"/>
  <c r="G6" i="4"/>
  <c r="F6" i="4"/>
  <c r="F9" i="4" s="1"/>
  <c r="F28" i="4" s="1"/>
  <c r="N25" i="2"/>
  <c r="M25" i="2"/>
  <c r="M23" i="2"/>
  <c r="L25" i="2"/>
  <c r="K25" i="2"/>
  <c r="J25" i="2"/>
  <c r="I25" i="2"/>
  <c r="H25" i="2"/>
  <c r="G25" i="2"/>
  <c r="F25" i="2"/>
  <c r="E25" i="2"/>
  <c r="D25" i="2"/>
  <c r="C25" i="2"/>
  <c r="B25" i="2"/>
  <c r="N23" i="2"/>
  <c r="L23" i="2"/>
  <c r="K23" i="2"/>
  <c r="J23" i="2"/>
  <c r="I23" i="2"/>
  <c r="H23" i="2"/>
  <c r="H10" i="2"/>
  <c r="G23" i="2"/>
  <c r="F23" i="2"/>
  <c r="E23" i="2"/>
  <c r="D23" i="2"/>
  <c r="C23" i="2"/>
  <c r="B23" i="2"/>
  <c r="N16" i="1"/>
  <c r="N20" i="2"/>
  <c r="N18" i="2"/>
  <c r="N16" i="2"/>
  <c r="M20" i="2"/>
  <c r="L20" i="2"/>
  <c r="K20" i="2"/>
  <c r="J20" i="2"/>
  <c r="I20" i="2"/>
  <c r="H20" i="2"/>
  <c r="G20" i="2"/>
  <c r="F20" i="2"/>
  <c r="E20" i="2"/>
  <c r="D20" i="2"/>
  <c r="C20" i="2"/>
  <c r="B20" i="2"/>
  <c r="N10" i="2"/>
  <c r="M10" i="2"/>
  <c r="L10" i="2"/>
  <c r="K10" i="2"/>
  <c r="J10" i="2"/>
  <c r="I10" i="2"/>
  <c r="G10" i="2"/>
  <c r="F10" i="2"/>
  <c r="E10" i="2"/>
  <c r="D10" i="2"/>
  <c r="C10" i="2"/>
  <c r="B10" i="2"/>
  <c r="J7" i="1"/>
  <c r="J6" i="4" s="1"/>
  <c r="J9" i="4" s="1"/>
  <c r="J28" i="4" s="1"/>
  <c r="I10" i="1"/>
  <c r="H10" i="1"/>
  <c r="H22" i="1" s="1"/>
  <c r="H24" i="1" s="1"/>
  <c r="E7" i="1"/>
  <c r="E6" i="4" s="1"/>
  <c r="E9" i="4" s="1"/>
  <c r="E28" i="4" s="1"/>
  <c r="B10" i="1"/>
  <c r="B22" i="1" s="1"/>
  <c r="N7" i="2"/>
  <c r="N5" i="2"/>
  <c r="N4" i="2"/>
  <c r="M7" i="2"/>
  <c r="L7" i="2"/>
  <c r="K7" i="2"/>
  <c r="J7" i="2"/>
  <c r="I7" i="2"/>
  <c r="H7" i="2"/>
  <c r="G7" i="2"/>
  <c r="F7" i="2"/>
  <c r="E7" i="2"/>
  <c r="D7" i="2"/>
  <c r="C7" i="2"/>
  <c r="B7" i="2"/>
  <c r="M7" i="1"/>
  <c r="M6" i="4" s="1"/>
  <c r="M9" i="4" s="1"/>
  <c r="M28" i="4" s="1"/>
  <c r="L7" i="1"/>
  <c r="L6" i="4" s="1"/>
  <c r="L9" i="4" s="1"/>
  <c r="L28" i="4" s="1"/>
  <c r="K7" i="1"/>
  <c r="K6" i="4" s="1"/>
  <c r="K9" i="4" s="1"/>
  <c r="K28" i="4" s="1"/>
  <c r="I7" i="1"/>
  <c r="I6" i="4" s="1"/>
  <c r="I9" i="4" s="1"/>
  <c r="I28" i="4" s="1"/>
  <c r="H7" i="1"/>
  <c r="H6" i="4" s="1"/>
  <c r="H9" i="4" s="1"/>
  <c r="H28" i="4" s="1"/>
  <c r="G7" i="1"/>
  <c r="G10" i="1" s="1"/>
  <c r="G22" i="1" s="1"/>
  <c r="G24" i="1" s="1"/>
  <c r="F7" i="1"/>
  <c r="F10" i="1" s="1"/>
  <c r="F22" i="1" s="1"/>
  <c r="F24" i="1" s="1"/>
  <c r="D7" i="1"/>
  <c r="D6" i="4" s="1"/>
  <c r="D9" i="4" s="1"/>
  <c r="D28" i="4" s="1"/>
  <c r="C7" i="1"/>
  <c r="C6" i="4" s="1"/>
  <c r="C9" i="4" s="1"/>
  <c r="C28" i="4" s="1"/>
  <c r="B7" i="1"/>
  <c r="B6" i="4" s="1"/>
  <c r="B9" i="4" s="1"/>
  <c r="B28" i="4" s="1"/>
  <c r="N5" i="1"/>
  <c r="N4" i="1"/>
  <c r="G9" i="4"/>
  <c r="G28" i="4" s="1"/>
  <c r="C16" i="4"/>
  <c r="D16" i="4"/>
  <c r="F16" i="4"/>
  <c r="G16" i="4"/>
  <c r="I16" i="4"/>
  <c r="J16" i="4"/>
  <c r="M16" i="4"/>
  <c r="E13" i="9" l="1"/>
  <c r="H7" i="9"/>
  <c r="H8" i="9" s="1"/>
  <c r="J31" i="11"/>
  <c r="J33" i="11" s="1"/>
  <c r="E26" i="11"/>
  <c r="E29" i="11" s="1"/>
  <c r="C26" i="11"/>
  <c r="C29" i="11" s="1"/>
  <c r="C31" i="11" s="1"/>
  <c r="C33" i="11" s="1"/>
  <c r="B11" i="11"/>
  <c r="B28" i="11"/>
  <c r="B31" i="11" s="1"/>
  <c r="E31" i="11"/>
  <c r="E33" i="11" s="1"/>
  <c r="M31" i="11"/>
  <c r="M33" i="11" s="1"/>
  <c r="H26" i="11"/>
  <c r="H29" i="11" s="1"/>
  <c r="H31" i="11" s="1"/>
  <c r="H33" i="11" s="1"/>
  <c r="G26" i="11"/>
  <c r="G29" i="11" s="1"/>
  <c r="G31" i="11" s="1"/>
  <c r="G33" i="11" s="1"/>
  <c r="F31" i="11"/>
  <c r="F33" i="11" s="1"/>
  <c r="I26" i="11"/>
  <c r="I29" i="11" s="1"/>
  <c r="I31" i="11"/>
  <c r="I33" i="11" s="1"/>
  <c r="D26" i="11"/>
  <c r="D29" i="11" s="1"/>
  <c r="D31" i="11" s="1"/>
  <c r="D33" i="11" s="1"/>
  <c r="L26" i="11"/>
  <c r="L29" i="11" s="1"/>
  <c r="L31" i="11" s="1"/>
  <c r="L33" i="11" s="1"/>
  <c r="L26" i="5"/>
  <c r="I31" i="5"/>
  <c r="I33" i="5" s="1"/>
  <c r="I22" i="1"/>
  <c r="I24" i="1" s="1"/>
  <c r="B24" i="1"/>
  <c r="J26" i="5"/>
  <c r="J29" i="5" s="1"/>
  <c r="J31" i="5" s="1"/>
  <c r="J33" i="5" s="1"/>
  <c r="C10" i="1"/>
  <c r="C22" i="1" s="1"/>
  <c r="C24" i="1" s="1"/>
  <c r="C26" i="5"/>
  <c r="C29" i="5" s="1"/>
  <c r="D10" i="1"/>
  <c r="D22" i="1" s="1"/>
  <c r="D24" i="1" s="1"/>
  <c r="J10" i="1"/>
  <c r="J22" i="1" s="1"/>
  <c r="J24" i="1" s="1"/>
  <c r="G26" i="5"/>
  <c r="G29" i="5" s="1"/>
  <c r="G31" i="5" s="1"/>
  <c r="G33" i="5" s="1"/>
  <c r="E26" i="5"/>
  <c r="E29" i="5" s="1"/>
  <c r="K10" i="1"/>
  <c r="K22" i="1" s="1"/>
  <c r="K24" i="1" s="1"/>
  <c r="K26" i="5"/>
  <c r="K29" i="5" s="1"/>
  <c r="K31" i="5" s="1"/>
  <c r="K33" i="5" s="1"/>
  <c r="E31" i="5"/>
  <c r="E33" i="5" s="1"/>
  <c r="E10" i="1"/>
  <c r="E22" i="1" s="1"/>
  <c r="E24" i="1" s="1"/>
  <c r="L10" i="1"/>
  <c r="L22" i="1" s="1"/>
  <c r="L24" i="1" s="1"/>
  <c r="M31" i="5"/>
  <c r="M33" i="5" s="1"/>
  <c r="H26" i="5"/>
  <c r="H29" i="5" s="1"/>
  <c r="H31" i="5" s="1"/>
  <c r="H33" i="5" s="1"/>
  <c r="M10" i="1"/>
  <c r="M22" i="1" s="1"/>
  <c r="M24" i="1" s="1"/>
  <c r="N7" i="3"/>
  <c r="N10" i="3" s="1"/>
  <c r="B25" i="3"/>
  <c r="N25" i="3" s="1"/>
  <c r="N23" i="3"/>
  <c r="F31" i="5"/>
  <c r="F33" i="5" s="1"/>
  <c r="B28" i="5"/>
  <c r="B31" i="5" s="1"/>
  <c r="C31" i="5"/>
  <c r="C33" i="5" s="1"/>
  <c r="D31" i="5"/>
  <c r="D33" i="5" s="1"/>
  <c r="L31" i="5"/>
  <c r="L33" i="5" s="1"/>
  <c r="G26" i="4"/>
  <c r="G29" i="4" s="1"/>
  <c r="G31" i="4" s="1"/>
  <c r="G33" i="4" s="1"/>
  <c r="L26" i="4"/>
  <c r="L29" i="4" s="1"/>
  <c r="L31" i="4" s="1"/>
  <c r="L33" i="4" s="1"/>
  <c r="J26" i="4"/>
  <c r="J29" i="4" s="1"/>
  <c r="J31" i="4" s="1"/>
  <c r="J33" i="4" s="1"/>
  <c r="I26" i="4"/>
  <c r="I29" i="4" s="1"/>
  <c r="I31" i="4" s="1"/>
  <c r="I33" i="4" s="1"/>
  <c r="M26" i="4"/>
  <c r="M29" i="4" s="1"/>
  <c r="M31" i="4" s="1"/>
  <c r="M33" i="4" s="1"/>
  <c r="K26" i="4"/>
  <c r="K29" i="4" s="1"/>
  <c r="K31" i="4" s="1"/>
  <c r="K33" i="4" s="1"/>
  <c r="H26" i="4"/>
  <c r="H29" i="4" s="1"/>
  <c r="H31" i="4" s="1"/>
  <c r="H33" i="4" s="1"/>
  <c r="F26" i="4"/>
  <c r="F29" i="4" s="1"/>
  <c r="F31" i="4" s="1"/>
  <c r="F33" i="4" s="1"/>
  <c r="E26" i="4"/>
  <c r="E29" i="4" s="1"/>
  <c r="E31" i="4" s="1"/>
  <c r="E33" i="4" s="1"/>
  <c r="D26" i="4"/>
  <c r="D29" i="4" s="1"/>
  <c r="D31" i="4" s="1"/>
  <c r="D33" i="4" s="1"/>
  <c r="C26" i="4"/>
  <c r="C29" i="4" s="1"/>
  <c r="C31" i="4" s="1"/>
  <c r="C33" i="4" s="1"/>
  <c r="N7" i="1"/>
  <c r="N10" i="1" s="1"/>
  <c r="B26" i="4"/>
  <c r="B29" i="4" s="1"/>
  <c r="B31" i="4" s="1"/>
  <c r="C3" i="4" s="1"/>
  <c r="D3" i="4" s="1"/>
  <c r="E3" i="4" s="1"/>
  <c r="F3" i="4" s="1"/>
  <c r="G3" i="4" s="1"/>
  <c r="H3" i="4" s="1"/>
  <c r="I3" i="4" s="1"/>
  <c r="J3" i="4" s="1"/>
  <c r="K3" i="4" s="1"/>
  <c r="L3" i="4" s="1"/>
  <c r="M3" i="4" s="1"/>
  <c r="B11" i="4"/>
  <c r="C3" i="11" l="1"/>
  <c r="B33" i="11"/>
  <c r="N22" i="1"/>
  <c r="N24" i="1" s="1"/>
  <c r="B33" i="5"/>
  <c r="B33" i="4"/>
  <c r="D3" i="11" l="1"/>
  <c r="C11" i="11"/>
  <c r="D3" i="5"/>
  <c r="C11" i="5"/>
  <c r="C11" i="4"/>
  <c r="D11" i="4"/>
  <c r="D11" i="11" l="1"/>
  <c r="E3" i="11"/>
  <c r="D11" i="5"/>
  <c r="E3" i="5"/>
  <c r="E11" i="4"/>
  <c r="E11" i="11" l="1"/>
  <c r="F3" i="11"/>
  <c r="F3" i="5"/>
  <c r="E11" i="5"/>
  <c r="F11" i="4"/>
  <c r="F11" i="11" l="1"/>
  <c r="G3" i="11"/>
  <c r="F11" i="5"/>
  <c r="G3" i="5"/>
  <c r="G11" i="4"/>
  <c r="G11" i="11" l="1"/>
  <c r="H3" i="11"/>
  <c r="G11" i="5"/>
  <c r="H3" i="5"/>
  <c r="H11" i="4"/>
  <c r="H11" i="11" l="1"/>
  <c r="I3" i="11"/>
  <c r="H11" i="5"/>
  <c r="I3" i="5"/>
  <c r="I11" i="4"/>
  <c r="J3" i="11" l="1"/>
  <c r="I11" i="11"/>
  <c r="J3" i="5"/>
  <c r="I11" i="5"/>
  <c r="J11" i="4"/>
  <c r="K3" i="11" l="1"/>
  <c r="J11" i="11"/>
  <c r="K3" i="5"/>
  <c r="J11" i="5"/>
  <c r="K11" i="4"/>
  <c r="L3" i="11" l="1"/>
  <c r="K11" i="11"/>
  <c r="L3" i="5"/>
  <c r="K11" i="5"/>
  <c r="L11" i="4"/>
  <c r="M11" i="4"/>
  <c r="L11" i="11" l="1"/>
  <c r="M3" i="11"/>
  <c r="M11" i="11" s="1"/>
  <c r="L11" i="5"/>
  <c r="M3" i="5"/>
  <c r="M11" i="5" s="1"/>
</calcChain>
</file>

<file path=xl/sharedStrings.xml><?xml version="1.0" encoding="utf-8"?>
<sst xmlns="http://schemas.openxmlformats.org/spreadsheetml/2006/main" count="301" uniqueCount="133">
  <si>
    <t xml:space="preserve">Income Statement Year 1 </t>
  </si>
  <si>
    <t>Income Statement Year 2</t>
  </si>
  <si>
    <t>Income Statement Year 3</t>
  </si>
  <si>
    <t xml:space="preserve">Cash Flow Year 1 </t>
  </si>
  <si>
    <t>Cash Flow Year 2</t>
  </si>
  <si>
    <t>Cash Flow Year 3</t>
  </si>
  <si>
    <t xml:space="preserve">Balance Sheet Year 1 </t>
  </si>
  <si>
    <t>Balance Sheet Year 2</t>
  </si>
  <si>
    <t>Balance Sheet Year 3</t>
  </si>
  <si>
    <t xml:space="preserve">Revenue </t>
  </si>
  <si>
    <t xml:space="preserve">Month 1 </t>
  </si>
  <si>
    <t xml:space="preserve">Month 2 </t>
  </si>
  <si>
    <t>Month 3</t>
  </si>
  <si>
    <t>Month 4</t>
  </si>
  <si>
    <t>Month 5</t>
  </si>
  <si>
    <t>Month 6</t>
  </si>
  <si>
    <t>Month 7</t>
  </si>
  <si>
    <t>Month 8</t>
  </si>
  <si>
    <t>Month 9</t>
  </si>
  <si>
    <t>Month 10</t>
  </si>
  <si>
    <t>Month 11</t>
  </si>
  <si>
    <t>Month 12</t>
  </si>
  <si>
    <t xml:space="preserve">Start Up Costs </t>
  </si>
  <si>
    <t xml:space="preserve">Cost </t>
  </si>
  <si>
    <t xml:space="preserve">Item Description </t>
  </si>
  <si>
    <t xml:space="preserve">Owner Contributions </t>
  </si>
  <si>
    <t>Loan A</t>
  </si>
  <si>
    <t>Loan B</t>
  </si>
  <si>
    <t>Loan C</t>
  </si>
  <si>
    <t xml:space="preserve">Equipment </t>
  </si>
  <si>
    <t xml:space="preserve">Inventory </t>
  </si>
  <si>
    <t>Marketing</t>
  </si>
  <si>
    <t>Website</t>
  </si>
  <si>
    <t xml:space="preserve">Capital </t>
  </si>
  <si>
    <t xml:space="preserve">Past Purchases Items Already Bought for the Business </t>
  </si>
  <si>
    <t xml:space="preserve">Only list items you have already purchased. Not all businesses will need to do this. Items you intend on purchasing do not go here they go on the start up costs listing below </t>
  </si>
  <si>
    <t xml:space="preserve">Funding Sources </t>
  </si>
  <si>
    <t>List the ways your start up costs will be funded. For example you may contribute some of your own funds, you may be negotiating loans from different sources or you may have received a grant to help you with the start up expenses that are listed below.</t>
  </si>
  <si>
    <t xml:space="preserve">List the start up costs of the business. Examples are provided here but there may be others. </t>
  </si>
  <si>
    <t xml:space="preserve">Total Start Up Costs </t>
  </si>
  <si>
    <t xml:space="preserve">Sales Category 2 </t>
  </si>
  <si>
    <t>Wages</t>
  </si>
  <si>
    <t>Legal Fees</t>
  </si>
  <si>
    <t xml:space="preserve">Advertising </t>
  </si>
  <si>
    <t>Supplies</t>
  </si>
  <si>
    <t xml:space="preserve">Interest Expense </t>
  </si>
  <si>
    <t xml:space="preserve">Total Expenses </t>
  </si>
  <si>
    <t xml:space="preserve">Estimated Income Tax % </t>
  </si>
  <si>
    <t>Net Profit After Tax</t>
  </si>
  <si>
    <r>
      <t>2. Gross Profit:</t>
    </r>
    <r>
      <rPr>
        <sz val="12"/>
        <color rgb="FF000000"/>
        <rFont val="Times New Roman"/>
        <family val="1"/>
      </rPr>
      <t> </t>
    </r>
    <r>
      <rPr>
        <sz val="10"/>
        <color rgb="FF000000"/>
        <rFont val="Courier New"/>
        <family val="1"/>
      </rPr>
      <t>=B6-B8</t>
    </r>
    <r>
      <rPr>
        <sz val="12"/>
        <color rgb="FF000000"/>
        <rFont val="Times New Roman"/>
        <family val="1"/>
      </rPr>
      <t> </t>
    </r>
    <r>
      <rPr>
        <i/>
        <sz val="12"/>
        <color rgb="FF000000"/>
        <rFont val="Times New Roman"/>
        <family val="1"/>
      </rPr>
      <t>(Revenue - Cost of Goods Sold)</t>
    </r>
  </si>
  <si>
    <t>Income Statement (Profit &amp; Loss Statement)</t>
  </si>
  <si>
    <r>
      <rPr>
        <sz val="12"/>
        <color rgb="FF000000"/>
        <rFont val="Times New Roman"/>
        <family val="1"/>
      </rPr>
      <t> </t>
    </r>
    <r>
      <rPr>
        <b/>
        <sz val="12"/>
        <color rgb="FF000000"/>
        <rFont val="Times New Roman"/>
        <family val="1"/>
      </rPr>
      <t>Required Formula Usage:</t>
    </r>
  </si>
  <si>
    <t>Format Requirements:</t>
  </si>
  <si>
    <r>
      <rPr>
        <sz val="12"/>
        <color rgb="FF000000"/>
        <rFont val="Times New Roman"/>
        <family val="1"/>
      </rPr>
      <t>Add a </t>
    </r>
    <r>
      <rPr>
        <b/>
        <sz val="12"/>
        <color rgb="FF000000"/>
        <rFont val="Times New Roman"/>
        <family val="1"/>
      </rPr>
      <t>profit margin percentage formula:</t>
    </r>
    <r>
      <rPr>
        <sz val="12"/>
        <color rgb="FF000000"/>
        <rFont val="Times New Roman"/>
        <family val="1"/>
      </rPr>
      <t> </t>
    </r>
    <r>
      <rPr>
        <sz val="10"/>
        <color rgb="FF000000"/>
        <rFont val="Courier New"/>
        <family val="1"/>
      </rPr>
      <t>=B18/B6</t>
    </r>
    <r>
      <rPr>
        <sz val="12"/>
        <color rgb="FF000000"/>
        <rFont val="Times New Roman"/>
        <family val="1"/>
      </rPr>
      <t> </t>
    </r>
    <r>
      <rPr>
        <i/>
        <sz val="12"/>
        <color rgb="FF000000"/>
        <rFont val="Times New Roman"/>
        <family val="1"/>
      </rPr>
      <t>(Net Income ÷ Revenue)</t>
    </r>
  </si>
  <si>
    <r>
      <t>1. Total Revenue:</t>
    </r>
    <r>
      <rPr>
        <sz val="12"/>
        <color rgb="FF000000"/>
        <rFont val="Times New Roman"/>
        <family val="1"/>
      </rPr>
      <t> </t>
    </r>
    <r>
      <rPr>
        <sz val="10"/>
        <color rgb="FF000000"/>
        <rFont val="Courier New"/>
        <family val="1"/>
      </rPr>
      <t>=SUM(B4:B6)</t>
    </r>
    <r>
      <rPr>
        <sz val="12"/>
        <color rgb="FF000000"/>
        <rFont val="Times New Roman"/>
        <family val="1"/>
      </rPr>
      <t> </t>
    </r>
    <r>
      <rPr>
        <i/>
        <sz val="12"/>
        <color rgb="FF000000"/>
        <rFont val="Times New Roman"/>
        <family val="1"/>
      </rPr>
      <t>(if revenue is in rows 4-6)</t>
    </r>
  </si>
  <si>
    <t>COGS</t>
  </si>
  <si>
    <r>
      <t>3. Total Operating Expenses:</t>
    </r>
    <r>
      <rPr>
        <sz val="12"/>
        <color rgb="FF000000"/>
        <rFont val="Times New Roman"/>
        <family val="1"/>
      </rPr>
      <t> </t>
    </r>
    <r>
      <rPr>
        <sz val="10"/>
        <color rgb="FF000000"/>
        <rFont val="Courier New"/>
        <family val="1"/>
      </rPr>
      <t>=SUM(B10:B17)</t>
    </r>
    <r>
      <rPr>
        <sz val="12"/>
        <color rgb="FF000000"/>
        <rFont val="Times New Roman"/>
        <family val="1"/>
      </rPr>
      <t> </t>
    </r>
    <r>
      <rPr>
        <i/>
        <sz val="12"/>
        <color rgb="FF000000"/>
        <rFont val="Times New Roman"/>
        <family val="1"/>
      </rPr>
      <t>(Sum of fixed &amp; variable costs)</t>
    </r>
  </si>
  <si>
    <r>
      <t>4. Net Income (Profit/Loss):</t>
    </r>
    <r>
      <rPr>
        <sz val="12"/>
        <color rgb="FF000000"/>
        <rFont val="Times New Roman"/>
        <family val="1"/>
      </rPr>
      <t> </t>
    </r>
    <r>
      <rPr>
        <sz val="10"/>
        <color rgb="FF000000"/>
        <rFont val="Courier New"/>
        <family val="1"/>
      </rPr>
      <t>=B10-B8-B20</t>
    </r>
    <r>
      <rPr>
        <sz val="12"/>
        <color rgb="FF000000"/>
        <rFont val="Times New Roman"/>
        <family val="1"/>
      </rPr>
      <t> </t>
    </r>
    <r>
      <rPr>
        <i/>
        <sz val="12"/>
        <color rgb="FF000000"/>
        <rFont val="Times New Roman"/>
        <family val="1"/>
      </rPr>
      <t>(Gross Profit - Operating Expenses)</t>
    </r>
  </si>
  <si>
    <t>Net Income Before Tax</t>
  </si>
  <si>
    <t xml:space="preserve">Total Revenue </t>
  </si>
  <si>
    <t xml:space="preserve">Operating </t>
  </si>
  <si>
    <t xml:space="preserve">Gross Profit </t>
  </si>
  <si>
    <r>
      <t>Ensure the equation </t>
    </r>
    <r>
      <rPr>
        <b/>
        <sz val="12"/>
        <color rgb="FF000000"/>
        <rFont val="Calibri"/>
        <family val="2"/>
        <scheme val="minor"/>
      </rPr>
      <t>Assets = Liabilities + Equity</t>
    </r>
    <r>
      <rPr>
        <sz val="12"/>
        <color rgb="FF000000"/>
        <rFont val="Calibri"/>
        <family val="2"/>
        <scheme val="minor"/>
      </rPr>
      <t> holds for every month.</t>
    </r>
  </si>
  <si>
    <r>
      <t>Total Current Assets:</t>
    </r>
    <r>
      <rPr>
        <sz val="12"/>
        <color rgb="FF000000"/>
        <rFont val="Calibri"/>
        <family val="2"/>
        <scheme val="minor"/>
      </rPr>
      <t> </t>
    </r>
    <r>
      <rPr>
        <sz val="10"/>
        <color rgb="FF000000"/>
        <rFont val="Arial Unicode MS"/>
        <family val="2"/>
      </rPr>
      <t>=SUM(B3:B7)</t>
    </r>
    <r>
      <rPr>
        <sz val="12"/>
        <color rgb="FF000000"/>
        <rFont val="Calibri"/>
        <family val="2"/>
        <scheme val="minor"/>
      </rPr>
      <t> </t>
    </r>
    <r>
      <rPr>
        <i/>
        <sz val="12"/>
        <color rgb="FF000000"/>
        <rFont val="Calibri"/>
        <family val="2"/>
        <scheme val="minor"/>
      </rPr>
      <t>(Sum of cash, receivables, inventory, etc.)</t>
    </r>
  </si>
  <si>
    <r>
      <t>Total Fixed Assets:</t>
    </r>
    <r>
      <rPr>
        <sz val="12"/>
        <color rgb="FF000000"/>
        <rFont val="Calibri"/>
        <family val="2"/>
        <scheme val="minor"/>
      </rPr>
      <t> </t>
    </r>
    <r>
      <rPr>
        <sz val="10"/>
        <color rgb="FF000000"/>
        <rFont val="Arial Unicode MS"/>
        <family val="2"/>
      </rPr>
      <t>=SUM(B9:B11)</t>
    </r>
    <r>
      <rPr>
        <sz val="12"/>
        <color rgb="FF000000"/>
        <rFont val="Calibri"/>
        <family val="2"/>
        <scheme val="minor"/>
      </rPr>
      <t> </t>
    </r>
    <r>
      <rPr>
        <i/>
        <sz val="12"/>
        <color rgb="FF000000"/>
        <rFont val="Calibri"/>
        <family val="2"/>
        <scheme val="minor"/>
      </rPr>
      <t>(Sum of equipment, land, etc.)</t>
    </r>
  </si>
  <si>
    <r>
      <t>Total Liabilities:</t>
    </r>
    <r>
      <rPr>
        <sz val="12"/>
        <color rgb="FF000000"/>
        <rFont val="Calibri"/>
        <family val="2"/>
        <scheme val="minor"/>
      </rPr>
      <t> </t>
    </r>
    <r>
      <rPr>
        <sz val="10"/>
        <color rgb="FF000000"/>
        <rFont val="Arial Unicode MS"/>
        <family val="2"/>
      </rPr>
      <t>=SUM(B14:B18)</t>
    </r>
    <r>
      <rPr>
        <sz val="12"/>
        <color rgb="FF000000"/>
        <rFont val="Calibri"/>
        <family val="2"/>
        <scheme val="minor"/>
      </rPr>
      <t> </t>
    </r>
    <r>
      <rPr>
        <i/>
        <sz val="12"/>
        <color rgb="FF000000"/>
        <rFont val="Calibri"/>
        <family val="2"/>
        <scheme val="minor"/>
      </rPr>
      <t>(Sum of debts, accounts payable, etc.)</t>
    </r>
  </si>
  <si>
    <r>
      <t>Owner’s Equity:</t>
    </r>
    <r>
      <rPr>
        <sz val="12"/>
        <color rgb="FF000000"/>
        <rFont val="Calibri"/>
        <family val="2"/>
        <scheme val="minor"/>
      </rPr>
      <t> </t>
    </r>
    <r>
      <rPr>
        <sz val="10"/>
        <color rgb="FF000000"/>
        <rFont val="Arial Unicode MS"/>
        <family val="2"/>
      </rPr>
      <t>=B12-B19</t>
    </r>
    <r>
      <rPr>
        <sz val="12"/>
        <color rgb="FF000000"/>
        <rFont val="Calibri"/>
        <family val="2"/>
        <scheme val="minor"/>
      </rPr>
      <t> </t>
    </r>
    <r>
      <rPr>
        <i/>
        <sz val="12"/>
        <color rgb="FF000000"/>
        <rFont val="Calibri"/>
        <family val="2"/>
        <scheme val="minor"/>
      </rPr>
      <t>(Assets - Liabilities)</t>
    </r>
  </si>
  <si>
    <t>Balance Sheet</t>
  </si>
  <si>
    <r>
      <t> </t>
    </r>
    <r>
      <rPr>
        <b/>
        <sz val="12"/>
        <color rgb="FF000000"/>
        <rFont val="Calibri"/>
        <family val="2"/>
        <scheme val="minor"/>
      </rPr>
      <t>Required Formula Usage:</t>
    </r>
  </si>
  <si>
    <t>Use conditional formatting to highlight negative cash balances in red.</t>
  </si>
  <si>
    <r>
      <t>Use </t>
    </r>
    <r>
      <rPr>
        <b/>
        <sz val="12"/>
        <color rgb="FF000000"/>
        <rFont val="Calibri"/>
        <family val="2"/>
        <scheme val="minor"/>
      </rPr>
      <t>bold for section totals</t>
    </r>
    <r>
      <rPr>
        <sz val="12"/>
        <color rgb="FF000000"/>
        <rFont val="Calibri"/>
        <family val="2"/>
        <scheme val="minor"/>
      </rPr>
      <t> (Total Assets, Total Liabilities, Total Equity).</t>
    </r>
  </si>
  <si>
    <t>Cash on Hand (beginnning of the month)</t>
  </si>
  <si>
    <t>Accounts Receivable</t>
  </si>
  <si>
    <t>Cash Sales</t>
  </si>
  <si>
    <t>Cash In</t>
  </si>
  <si>
    <t xml:space="preserve">Total Cash In </t>
  </si>
  <si>
    <t>Cash Out</t>
  </si>
  <si>
    <t xml:space="preserve">Operating Expenses </t>
  </si>
  <si>
    <t xml:space="preserve">Salaries and Wages </t>
  </si>
  <si>
    <t>Subtotal Operating expenses</t>
  </si>
  <si>
    <t xml:space="preserve">Subtotal Cash Out </t>
  </si>
  <si>
    <t xml:space="preserve">Total Cash Out </t>
  </si>
  <si>
    <t>Total Cash Inlays</t>
  </si>
  <si>
    <t>Total Cash Outlays</t>
  </si>
  <si>
    <t>Total Cash Available Before Cash Outlays</t>
  </si>
  <si>
    <r>
      <t>Ensure </t>
    </r>
    <r>
      <rPr>
        <b/>
        <sz val="12"/>
        <color rgb="FF000000"/>
        <rFont val="Calibri"/>
        <family val="2"/>
        <scheme val="minor"/>
      </rPr>
      <t>Assets column = Liabilities + Equity column</t>
    </r>
    <r>
      <rPr>
        <sz val="12"/>
        <color rgb="FF000000"/>
        <rFont val="Calibri"/>
        <family val="2"/>
        <scheme val="minor"/>
      </rPr>
      <t> </t>
    </r>
  </si>
  <si>
    <t xml:space="preserve">Net Changes in Cash </t>
  </si>
  <si>
    <t>Retained Earnings</t>
  </si>
  <si>
    <t xml:space="preserve">Ending Cash Balance </t>
  </si>
  <si>
    <t xml:space="preserve">Start up costs </t>
  </si>
  <si>
    <t>License and Insurance</t>
  </si>
  <si>
    <t>Business Supplies and tools</t>
  </si>
  <si>
    <t>Revenue</t>
  </si>
  <si>
    <t>Sales category 2</t>
  </si>
  <si>
    <t>Sales category 1</t>
  </si>
  <si>
    <t>Total Revenue</t>
  </si>
  <si>
    <t>Gross Profit</t>
  </si>
  <si>
    <t>Operating</t>
  </si>
  <si>
    <t>wages</t>
  </si>
  <si>
    <t>legal fees</t>
  </si>
  <si>
    <t>Advertising</t>
  </si>
  <si>
    <t>Ineterest expense</t>
  </si>
  <si>
    <t>Total Expense</t>
  </si>
  <si>
    <t>fuel</t>
  </si>
  <si>
    <t>Net income before tax</t>
  </si>
  <si>
    <t>Estimated income tax %</t>
  </si>
  <si>
    <t xml:space="preserve"> Net Profit after tax</t>
  </si>
  <si>
    <t xml:space="preserve"> Supplies  </t>
  </si>
  <si>
    <t>advertising</t>
  </si>
  <si>
    <t>Fuel</t>
  </si>
  <si>
    <t>Assets ($)</t>
  </si>
  <si>
    <t>Current Assets</t>
  </si>
  <si>
    <t>Cash</t>
  </si>
  <si>
    <t>Receivables</t>
  </si>
  <si>
    <t>Inventory (all items)</t>
  </si>
  <si>
    <t>Total Current Assets</t>
  </si>
  <si>
    <t>Fixed Assets</t>
  </si>
  <si>
    <t>Equipment (all items)</t>
  </si>
  <si>
    <t>Others</t>
  </si>
  <si>
    <t>Total Fixed Assets</t>
  </si>
  <si>
    <t>Total Assets</t>
  </si>
  <si>
    <t>Liabilities &amp; Expenses ($)</t>
  </si>
  <si>
    <t>Accounts Payable</t>
  </si>
  <si>
    <t>Loans Payable</t>
  </si>
  <si>
    <t>Total Liabilities</t>
  </si>
  <si>
    <t>Total Liabilities &amp; Owner's Equity</t>
  </si>
  <si>
    <t>Owner's Equity ($)</t>
  </si>
  <si>
    <t>Owner’s Contribution</t>
  </si>
  <si>
    <t>Owner’s Withdrawals</t>
  </si>
  <si>
    <t>Total Owner’s Equity</t>
  </si>
  <si>
    <t>Month 2</t>
  </si>
  <si>
    <t>Pet Supplies ( treats and toys)</t>
  </si>
  <si>
    <t>Annual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</si>
</sst>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3" x14ac:knownFonts="1">
    <font>
      <sz val="12"/>
      <color theme="1"/>
      <name val="Calibri"/>
      <family val="2"/>
      <scheme val="minor"/>
    </font>
    <font>
      <b/>
      <sz val="12"/>
      <color theme="1"/>
      <name val="Calibri"/>
      <family val="2"/>
      <scheme val="minor"/>
    </font>
    <font>
      <sz val="8"/>
      <name val="Calibri"/>
      <family val="2"/>
      <scheme val="minor"/>
    </font>
    <font>
      <sz val="12"/>
      <color rgb="FF000000"/>
      <name val="Calibri"/>
      <family val="2"/>
      <scheme val="minor"/>
    </font>
    <font>
      <b/>
      <sz val="12"/>
      <color rgb="FF000000"/>
      <name val="Calibri"/>
      <family val="2"/>
      <scheme val="minor"/>
    </font>
    <font>
      <b/>
      <sz val="13.5"/>
      <color rgb="FF000000"/>
      <name val="Times New Roman"/>
      <family val="1"/>
    </font>
    <font>
      <sz val="12"/>
      <color rgb="FF000000"/>
      <name val="Times New Roman"/>
      <family val="1"/>
    </font>
    <font>
      <b/>
      <sz val="12"/>
      <color rgb="FF000000"/>
      <name val="Times New Roman"/>
      <family val="1"/>
    </font>
    <font>
      <sz val="10"/>
      <color rgb="FF000000"/>
      <name val="Courier New"/>
      <family val="1"/>
    </font>
    <font>
      <i/>
      <sz val="12"/>
      <color rgb="FF000000"/>
      <name val="Times New Roman"/>
      <family val="1"/>
    </font>
    <font>
      <b/>
      <sz val="13.5"/>
      <color rgb="FF000000"/>
      <name val="Calibri"/>
      <family val="2"/>
      <scheme val="minor"/>
    </font>
    <font>
      <sz val="10"/>
      <color rgb="FF000000"/>
      <name val="Arial Unicode MS"/>
      <family val="2"/>
    </font>
    <font>
      <i/>
      <sz val="12"/>
      <color rgb="FF000000"/>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sz val="18"/>
      <color theme="1"/>
      <name val="Calibri"/>
      <family val="2"/>
      <scheme val="minor"/>
    </font>
    <font>
      <b/>
      <sz val="18"/>
      <color theme="1"/>
      <name val="Calibri"/>
      <family val="2"/>
      <scheme val="minor"/>
    </font>
    <font>
      <sz val="16"/>
      <color rgb="FF000000"/>
      <name val="Calibri"/>
      <family val="2"/>
      <scheme val="minor"/>
    </font>
    <font>
      <b/>
      <i/>
      <sz val="16"/>
      <color theme="1"/>
      <name val="Calibri"/>
      <family val="2"/>
      <scheme val="minor"/>
    </font>
    <font>
      <b/>
      <sz val="18"/>
      <name val="Calibri"/>
      <family val="2"/>
      <scheme val="minor"/>
    </font>
  </fonts>
  <fills count="14">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5" tint="0.59999389629810485"/>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cellStyleXfs>
  <cellXfs count="135">
    <xf numFmtId="0" fontId="0" fillId="0" borderId="0" xfId="0"/>
    <xf numFmtId="0" fontId="1" fillId="0" borderId="0" xfId="0" applyFont="1"/>
    <xf numFmtId="0" fontId="0" fillId="0" borderId="0" xfId="0" applyAlignment="1">
      <alignment vertical="top" wrapText="1"/>
    </xf>
    <xf numFmtId="0" fontId="0" fillId="0" borderId="0" xfId="0" applyAlignment="1">
      <alignment wrapText="1"/>
    </xf>
    <xf numFmtId="0" fontId="3" fillId="0" borderId="0" xfId="0" applyFont="1"/>
    <xf numFmtId="0" fontId="4" fillId="0" borderId="0" xfId="0" applyFont="1"/>
    <xf numFmtId="0" fontId="5" fillId="3" borderId="0" xfId="0" applyFont="1" applyFill="1" applyAlignment="1">
      <alignment vertical="center"/>
    </xf>
    <xf numFmtId="0" fontId="0" fillId="3" borderId="0" xfId="0" applyFill="1"/>
    <xf numFmtId="0" fontId="6" fillId="3" borderId="0" xfId="0" applyFont="1" applyFill="1" applyAlignment="1">
      <alignment vertical="center"/>
    </xf>
    <xf numFmtId="0" fontId="0" fillId="3" borderId="0" xfId="0" applyFill="1" applyAlignment="1">
      <alignment vertical="center"/>
    </xf>
    <xf numFmtId="0" fontId="7" fillId="3" borderId="0" xfId="0" applyFont="1" applyFill="1" applyAlignment="1">
      <alignment vertical="center"/>
    </xf>
    <xf numFmtId="0" fontId="10" fillId="0" borderId="0" xfId="0" applyFont="1"/>
    <xf numFmtId="0" fontId="11" fillId="0" borderId="0" xfId="0" applyFont="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6" fillId="0" borderId="0" xfId="0" applyFont="1" applyAlignment="1">
      <alignment horizontal="left" vertical="center" indent="2"/>
    </xf>
    <xf numFmtId="0" fontId="8" fillId="0" borderId="0" xfId="0" applyFont="1" applyAlignment="1">
      <alignment horizontal="left" vertical="center" indent="1"/>
    </xf>
    <xf numFmtId="44" fontId="0" fillId="0" borderId="0" xfId="1" applyFont="1"/>
    <xf numFmtId="44" fontId="6" fillId="0" borderId="0" xfId="1" applyFont="1" applyAlignment="1">
      <alignment vertical="center"/>
    </xf>
    <xf numFmtId="44" fontId="7" fillId="0" borderId="0" xfId="1" applyFont="1" applyAlignment="1">
      <alignment vertical="center"/>
    </xf>
    <xf numFmtId="0" fontId="0" fillId="4" borderId="0" xfId="0" applyFill="1"/>
    <xf numFmtId="0" fontId="0" fillId="0" borderId="9" xfId="0" applyBorder="1"/>
    <xf numFmtId="44" fontId="0" fillId="0" borderId="9" xfId="2" applyFont="1" applyBorder="1"/>
    <xf numFmtId="0" fontId="0" fillId="0" borderId="11" xfId="0" applyBorder="1"/>
    <xf numFmtId="0" fontId="0" fillId="4" borderId="10" xfId="0" applyFill="1" applyBorder="1"/>
    <xf numFmtId="0" fontId="0" fillId="4" borderId="9" xfId="0" applyFill="1" applyBorder="1"/>
    <xf numFmtId="44" fontId="0" fillId="0" borderId="0" xfId="3" applyFont="1" applyBorder="1"/>
    <xf numFmtId="0" fontId="1" fillId="6" borderId="9" xfId="0" applyFont="1" applyFill="1" applyBorder="1" applyAlignment="1">
      <alignment horizontal="center" vertical="center" wrapText="1"/>
    </xf>
    <xf numFmtId="0" fontId="0" fillId="0" borderId="10" xfId="0" applyBorder="1"/>
    <xf numFmtId="44" fontId="0" fillId="0" borderId="9" xfId="3" applyFont="1" applyBorder="1"/>
    <xf numFmtId="0" fontId="1" fillId="4" borderId="0" xfId="0" applyFont="1" applyFill="1" applyAlignment="1">
      <alignment horizontal="center" vertical="center" wrapText="1"/>
    </xf>
    <xf numFmtId="0" fontId="1" fillId="7" borderId="0" xfId="0" applyFont="1" applyFill="1"/>
    <xf numFmtId="44" fontId="0" fillId="9" borderId="0" xfId="1" applyFont="1" applyFill="1"/>
    <xf numFmtId="0" fontId="0" fillId="9" borderId="0" xfId="0" applyFill="1"/>
    <xf numFmtId="0" fontId="0" fillId="10" borderId="0" xfId="0" applyFill="1"/>
    <xf numFmtId="0" fontId="0" fillId="11" borderId="0" xfId="0" applyFill="1"/>
    <xf numFmtId="0" fontId="0" fillId="12" borderId="0" xfId="0" applyFill="1"/>
    <xf numFmtId="44" fontId="0" fillId="12" borderId="0" xfId="1" applyFont="1" applyFill="1"/>
    <xf numFmtId="0" fontId="0" fillId="12" borderId="9" xfId="0" applyFill="1" applyBorder="1"/>
    <xf numFmtId="0" fontId="0" fillId="13" borderId="10" xfId="0" applyFill="1" applyBorder="1"/>
    <xf numFmtId="0" fontId="0" fillId="11" borderId="9" xfId="0" applyFill="1" applyBorder="1" applyAlignment="1">
      <alignment vertical="center" wrapText="1"/>
    </xf>
    <xf numFmtId="0" fontId="0" fillId="11" borderId="9" xfId="0" applyFill="1" applyBorder="1"/>
    <xf numFmtId="0" fontId="0" fillId="6" borderId="9" xfId="0" applyFill="1" applyBorder="1"/>
    <xf numFmtId="0" fontId="14" fillId="11" borderId="0" xfId="0" applyFont="1" applyFill="1" applyAlignment="1">
      <alignment horizontal="center"/>
    </xf>
    <xf numFmtId="0" fontId="15" fillId="11" borderId="0" xfId="0" applyFont="1" applyFill="1"/>
    <xf numFmtId="0" fontId="14" fillId="11" borderId="0" xfId="0" applyFont="1" applyFill="1"/>
    <xf numFmtId="0" fontId="14" fillId="6" borderId="0" xfId="0" applyFont="1" applyFill="1" applyAlignment="1">
      <alignment horizontal="center"/>
    </xf>
    <xf numFmtId="44" fontId="15" fillId="6" borderId="0" xfId="1" applyFont="1" applyFill="1"/>
    <xf numFmtId="0" fontId="15" fillId="6" borderId="0" xfId="0" applyFont="1" applyFill="1"/>
    <xf numFmtId="0" fontId="16" fillId="12" borderId="0" xfId="0" applyFont="1" applyFill="1"/>
    <xf numFmtId="0" fontId="17" fillId="8" borderId="0" xfId="0" applyFont="1" applyFill="1"/>
    <xf numFmtId="0" fontId="16" fillId="8" borderId="0" xfId="0" applyFont="1" applyFill="1"/>
    <xf numFmtId="44" fontId="16" fillId="8" borderId="0" xfId="1" applyFont="1" applyFill="1"/>
    <xf numFmtId="44" fontId="16" fillId="8" borderId="0" xfId="1" applyFont="1" applyFill="1" applyAlignment="1">
      <alignment horizontal="center"/>
    </xf>
    <xf numFmtId="44" fontId="17" fillId="8" borderId="0" xfId="1" applyFont="1" applyFill="1"/>
    <xf numFmtId="44" fontId="16" fillId="9" borderId="0" xfId="1" applyFont="1" applyFill="1"/>
    <xf numFmtId="0" fontId="16" fillId="9" borderId="0" xfId="0" applyFont="1" applyFill="1"/>
    <xf numFmtId="44" fontId="16" fillId="9" borderId="0" xfId="0" applyNumberFormat="1" applyFont="1" applyFill="1"/>
    <xf numFmtId="44" fontId="16" fillId="9" borderId="0" xfId="1" applyFont="1" applyFill="1" applyAlignment="1">
      <alignment horizontal="center"/>
    </xf>
    <xf numFmtId="0" fontId="18" fillId="11" borderId="0" xfId="0" applyFont="1" applyFill="1"/>
    <xf numFmtId="0" fontId="16" fillId="11" borderId="0" xfId="0" applyFont="1" applyFill="1"/>
    <xf numFmtId="0" fontId="16" fillId="0" borderId="0" xfId="0" applyFont="1"/>
    <xf numFmtId="0" fontId="18" fillId="10" borderId="0" xfId="0" applyFont="1" applyFill="1"/>
    <xf numFmtId="0" fontId="16" fillId="10" borderId="0" xfId="0" applyFont="1" applyFill="1"/>
    <xf numFmtId="0" fontId="18" fillId="12" borderId="0" xfId="0" applyFont="1" applyFill="1"/>
    <xf numFmtId="0" fontId="20" fillId="10" borderId="0" xfId="0" applyFont="1" applyFill="1" applyAlignment="1">
      <alignment horizontal="center"/>
    </xf>
    <xf numFmtId="0" fontId="21" fillId="8" borderId="0" xfId="0" applyFont="1" applyFill="1"/>
    <xf numFmtId="44" fontId="16" fillId="13" borderId="0" xfId="1" applyFont="1" applyFill="1"/>
    <xf numFmtId="0" fontId="16" fillId="13" borderId="0" xfId="0" applyFont="1" applyFill="1"/>
    <xf numFmtId="44" fontId="16" fillId="13" borderId="0" xfId="0" applyNumberFormat="1" applyFont="1" applyFill="1"/>
    <xf numFmtId="0" fontId="20" fillId="7" borderId="0" xfId="0" applyFont="1" applyFill="1" applyAlignment="1">
      <alignment horizontal="center"/>
    </xf>
    <xf numFmtId="0" fontId="18" fillId="7" borderId="0" xfId="0" applyFont="1" applyFill="1"/>
    <xf numFmtId="0" fontId="16" fillId="13" borderId="9" xfId="0" applyFont="1" applyFill="1" applyBorder="1"/>
    <xf numFmtId="44" fontId="16" fillId="13" borderId="9" xfId="0" applyNumberFormat="1" applyFont="1" applyFill="1" applyBorder="1"/>
    <xf numFmtId="44" fontId="16" fillId="13" borderId="9" xfId="2" applyFont="1" applyFill="1" applyBorder="1"/>
    <xf numFmtId="44" fontId="17" fillId="13" borderId="9" xfId="0" applyNumberFormat="1" applyFont="1" applyFill="1" applyBorder="1"/>
    <xf numFmtId="44" fontId="17" fillId="13" borderId="9" xfId="2" applyFont="1" applyFill="1" applyBorder="1"/>
    <xf numFmtId="0" fontId="19" fillId="10" borderId="9" xfId="0" applyFont="1" applyFill="1" applyBorder="1" applyAlignment="1">
      <alignment vertical="center" wrapText="1"/>
    </xf>
    <xf numFmtId="0" fontId="18" fillId="10" borderId="9" xfId="0" applyFont="1" applyFill="1" applyBorder="1" applyAlignment="1">
      <alignment vertical="center" wrapText="1"/>
    </xf>
    <xf numFmtId="0" fontId="22" fillId="6" borderId="9"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6" fillId="12" borderId="11" xfId="0" applyFont="1" applyFill="1" applyBorder="1"/>
    <xf numFmtId="0" fontId="16" fillId="12" borderId="11" xfId="0" applyFont="1" applyFill="1" applyBorder="1" applyAlignment="1">
      <alignment vertical="center" wrapText="1"/>
    </xf>
    <xf numFmtId="0" fontId="17" fillId="12" borderId="11" xfId="0" applyFont="1" applyFill="1" applyBorder="1" applyAlignment="1">
      <alignment vertical="center" wrapText="1"/>
    </xf>
    <xf numFmtId="0" fontId="16" fillId="12" borderId="9" xfId="0" applyFont="1" applyFill="1" applyBorder="1"/>
    <xf numFmtId="0" fontId="16" fillId="13" borderId="10" xfId="0" applyFont="1" applyFill="1" applyBorder="1"/>
    <xf numFmtId="0" fontId="16" fillId="12" borderId="9" xfId="0" applyFont="1" applyFill="1" applyBorder="1" applyAlignment="1">
      <alignment vertical="center" wrapText="1"/>
    </xf>
    <xf numFmtId="44" fontId="16" fillId="13" borderId="10" xfId="0" applyNumberFormat="1" applyFont="1" applyFill="1" applyBorder="1"/>
    <xf numFmtId="44" fontId="16" fillId="13" borderId="10" xfId="2" applyFont="1" applyFill="1" applyBorder="1"/>
    <xf numFmtId="0" fontId="17" fillId="12" borderId="9" xfId="0" applyFont="1" applyFill="1" applyBorder="1" applyAlignment="1">
      <alignment vertical="center" wrapText="1"/>
    </xf>
    <xf numFmtId="44" fontId="17" fillId="13" borderId="10" xfId="0" applyNumberFormat="1" applyFont="1" applyFill="1" applyBorder="1"/>
    <xf numFmtId="0" fontId="18" fillId="0" borderId="0" xfId="0" applyFont="1"/>
    <xf numFmtId="0" fontId="17" fillId="6" borderId="9" xfId="0" applyFont="1" applyFill="1" applyBorder="1" applyAlignment="1">
      <alignment horizontal="center" vertical="center" wrapText="1"/>
    </xf>
    <xf numFmtId="0" fontId="16" fillId="11" borderId="9" xfId="0" applyFont="1" applyFill="1" applyBorder="1"/>
    <xf numFmtId="0" fontId="16" fillId="11" borderId="9" xfId="0" applyFont="1" applyFill="1" applyBorder="1" applyAlignment="1">
      <alignment vertical="center" wrapText="1"/>
    </xf>
    <xf numFmtId="44" fontId="16" fillId="13" borderId="10" xfId="3" applyFont="1" applyFill="1" applyBorder="1"/>
    <xf numFmtId="0" fontId="17" fillId="11" borderId="9" xfId="0" applyFont="1" applyFill="1" applyBorder="1" applyAlignment="1">
      <alignment vertical="center" wrapText="1"/>
    </xf>
    <xf numFmtId="0" fontId="16" fillId="11" borderId="11" xfId="0" applyFont="1" applyFill="1" applyBorder="1"/>
    <xf numFmtId="0" fontId="16" fillId="11" borderId="11" xfId="0" applyFont="1" applyFill="1" applyBorder="1" applyAlignment="1">
      <alignment vertical="center" wrapText="1"/>
    </xf>
    <xf numFmtId="44" fontId="16" fillId="13" borderId="9" xfId="3" applyFont="1" applyFill="1" applyBorder="1"/>
    <xf numFmtId="0" fontId="17" fillId="11" borderId="11" xfId="0" applyFont="1" applyFill="1" applyBorder="1" applyAlignment="1">
      <alignment vertical="center" wrapText="1"/>
    </xf>
    <xf numFmtId="44" fontId="17" fillId="13" borderId="9" xfId="3" applyFont="1" applyFill="1" applyBorder="1"/>
    <xf numFmtId="44" fontId="16" fillId="0" borderId="0" xfId="3" applyFont="1" applyBorder="1"/>
    <xf numFmtId="0" fontId="16" fillId="0" borderId="9" xfId="0" applyFont="1" applyBorder="1"/>
    <xf numFmtId="0" fontId="16" fillId="0" borderId="11" xfId="0" applyFont="1" applyBorder="1"/>
    <xf numFmtId="44" fontId="16" fillId="0" borderId="9" xfId="3" applyFont="1" applyBorder="1"/>
    <xf numFmtId="0" fontId="16" fillId="0" borderId="10" xfId="0" applyFont="1" applyBorder="1"/>
    <xf numFmtId="0" fontId="17" fillId="0" borderId="0" xfId="0" applyFont="1"/>
    <xf numFmtId="0" fontId="0" fillId="6" borderId="0" xfId="0" applyFill="1"/>
    <xf numFmtId="44" fontId="16" fillId="6" borderId="0" xfId="1" applyFont="1" applyFill="1"/>
    <xf numFmtId="0" fontId="16" fillId="6" borderId="0" xfId="0" applyFont="1" applyFill="1"/>
    <xf numFmtId="44" fontId="16" fillId="6" borderId="0" xfId="0" applyNumberFormat="1" applyFont="1" applyFill="1"/>
    <xf numFmtId="44" fontId="0" fillId="6" borderId="0" xfId="1" applyFont="1" applyFill="1"/>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0" fillId="2" borderId="0" xfId="0" applyFill="1" applyAlignment="1">
      <alignment horizontal="center" vertical="top" wrapText="1"/>
    </xf>
    <xf numFmtId="0" fontId="0" fillId="2" borderId="5" xfId="0" applyFill="1" applyBorder="1" applyAlignment="1">
      <alignment horizontal="center" vertical="top" wrapText="1"/>
    </xf>
    <xf numFmtId="0" fontId="0" fillId="2" borderId="6" xfId="0" applyFill="1" applyBorder="1" applyAlignment="1">
      <alignment horizontal="center" vertical="top"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14" fillId="5" borderId="0" xfId="0" applyFont="1" applyFill="1" applyAlignment="1">
      <alignment horizontal="center"/>
    </xf>
    <xf numFmtId="0" fontId="14" fillId="5" borderId="0" xfId="0" applyFont="1" applyFill="1" applyAlignment="1">
      <alignment horizontal="left"/>
    </xf>
  </cellXfs>
  <cellStyles count="4">
    <cellStyle name="Currency" xfId="1" builtinId="4"/>
    <cellStyle name="Currency 2" xfId="2" xr:uid="{7CE042C2-6475-4A57-9126-7359F9825FE8}"/>
    <cellStyle name="Currency 3" xfId="3" xr:uid="{19CFF38D-9310-4D6C-9F15-E4F0183840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DB790-EBE9-6E4F-99D1-F8AE6AB93EB1}">
  <dimension ref="A1:Q21"/>
  <sheetViews>
    <sheetView topLeftCell="A5" zoomScale="84" zoomScaleNormal="84" workbookViewId="0">
      <selection activeCell="I13" sqref="I13"/>
    </sheetView>
  </sheetViews>
  <sheetFormatPr defaultColWidth="10.6640625" defaultRowHeight="15.5" x14ac:dyDescent="0.35"/>
  <cols>
    <col min="1" max="1" width="29.33203125" customWidth="1"/>
    <col min="2" max="2" width="11.75" bestFit="1" customWidth="1"/>
  </cols>
  <sheetData>
    <row r="1" spans="1:17" ht="18.5" x14ac:dyDescent="0.45">
      <c r="A1" s="133" t="s">
        <v>22</v>
      </c>
      <c r="B1" s="133"/>
      <c r="C1" s="133"/>
    </row>
    <row r="2" spans="1:17" ht="25.5" customHeight="1" x14ac:dyDescent="0.45">
      <c r="A2" s="134" t="s">
        <v>34</v>
      </c>
      <c r="B2" s="134"/>
      <c r="C2" s="134"/>
    </row>
    <row r="3" spans="1:17" ht="18.5" x14ac:dyDescent="0.45">
      <c r="A3" s="46" t="s">
        <v>24</v>
      </c>
      <c r="B3" s="49" t="s">
        <v>23</v>
      </c>
      <c r="C3" s="23"/>
      <c r="D3" s="118" t="s">
        <v>35</v>
      </c>
      <c r="E3" s="119"/>
      <c r="F3" s="119"/>
      <c r="G3" s="119"/>
      <c r="H3" s="120"/>
    </row>
    <row r="4" spans="1:17" ht="16" customHeight="1" x14ac:dyDescent="0.45">
      <c r="A4" s="47" t="s">
        <v>131</v>
      </c>
      <c r="B4" s="50">
        <v>70</v>
      </c>
      <c r="C4" s="23"/>
      <c r="D4" s="121"/>
      <c r="E4" s="122"/>
      <c r="F4" s="122"/>
      <c r="G4" s="122"/>
      <c r="H4" s="123"/>
      <c r="I4" s="2"/>
      <c r="J4" s="2"/>
    </row>
    <row r="5" spans="1:17" ht="18.5" x14ac:dyDescent="0.45">
      <c r="A5" s="47" t="s">
        <v>90</v>
      </c>
      <c r="B5" s="50">
        <v>150</v>
      </c>
      <c r="C5" s="23"/>
      <c r="D5" s="124"/>
      <c r="E5" s="125"/>
      <c r="F5" s="125"/>
      <c r="G5" s="125"/>
      <c r="H5" s="126"/>
      <c r="I5" s="2"/>
      <c r="J5" s="2"/>
    </row>
    <row r="6" spans="1:17" ht="18.5" x14ac:dyDescent="0.45">
      <c r="A6" s="47" t="s">
        <v>91</v>
      </c>
      <c r="B6" s="50">
        <v>500</v>
      </c>
      <c r="C6" s="23"/>
      <c r="I6" s="2"/>
      <c r="J6" s="2"/>
    </row>
    <row r="7" spans="1:17" ht="18.5" x14ac:dyDescent="0.45">
      <c r="A7" s="47"/>
      <c r="B7" s="51"/>
      <c r="C7" s="23"/>
      <c r="G7" s="2"/>
      <c r="H7" s="2"/>
      <c r="I7" s="2"/>
      <c r="J7" s="2"/>
    </row>
    <row r="8" spans="1:17" ht="18.5" x14ac:dyDescent="0.45">
      <c r="A8" s="47"/>
      <c r="B8" s="51"/>
      <c r="C8" s="23"/>
      <c r="I8" s="2"/>
      <c r="P8" s="2"/>
      <c r="Q8" s="2"/>
    </row>
    <row r="9" spans="1:17" ht="18.5" x14ac:dyDescent="0.45">
      <c r="A9" s="48" t="s">
        <v>89</v>
      </c>
      <c r="B9" s="51"/>
      <c r="C9" s="23"/>
      <c r="D9" s="127" t="s">
        <v>38</v>
      </c>
      <c r="E9" s="128"/>
      <c r="F9" s="128"/>
      <c r="G9" s="128"/>
      <c r="H9" s="129"/>
      <c r="I9" s="2"/>
      <c r="P9" s="2"/>
      <c r="Q9" s="2"/>
    </row>
    <row r="10" spans="1:17" ht="16" customHeight="1" x14ac:dyDescent="0.45">
      <c r="A10" s="47" t="s">
        <v>29</v>
      </c>
      <c r="B10" s="50">
        <v>0</v>
      </c>
      <c r="C10" s="23"/>
      <c r="D10" s="130"/>
      <c r="E10" s="131"/>
      <c r="F10" s="131"/>
      <c r="G10" s="131"/>
      <c r="H10" s="132"/>
      <c r="I10" s="2"/>
    </row>
    <row r="11" spans="1:17" ht="18.5" x14ac:dyDescent="0.45">
      <c r="A11" s="47" t="s">
        <v>30</v>
      </c>
      <c r="B11" s="50">
        <v>0</v>
      </c>
      <c r="C11" s="23"/>
      <c r="D11" s="3"/>
      <c r="E11" s="3"/>
      <c r="F11" s="3"/>
      <c r="G11" s="3"/>
      <c r="H11" s="3"/>
      <c r="I11" s="2"/>
    </row>
    <row r="12" spans="1:17" ht="18.5" x14ac:dyDescent="0.45">
      <c r="A12" s="47" t="s">
        <v>31</v>
      </c>
      <c r="B12" s="50">
        <v>0</v>
      </c>
      <c r="C12" s="23"/>
      <c r="D12" s="3"/>
      <c r="E12" s="3"/>
      <c r="F12" s="3"/>
      <c r="G12" s="3"/>
      <c r="H12" s="3"/>
      <c r="I12" s="2"/>
    </row>
    <row r="13" spans="1:17" ht="18.5" x14ac:dyDescent="0.45">
      <c r="A13" s="47" t="s">
        <v>32</v>
      </c>
      <c r="B13" s="50">
        <v>0</v>
      </c>
      <c r="C13" s="23"/>
      <c r="D13" s="3"/>
      <c r="E13" s="3"/>
      <c r="F13" s="3"/>
      <c r="G13" s="3"/>
      <c r="H13" s="3"/>
    </row>
    <row r="14" spans="1:17" ht="18.5" x14ac:dyDescent="0.45">
      <c r="A14" s="47" t="s">
        <v>33</v>
      </c>
      <c r="B14" s="50">
        <v>1500</v>
      </c>
      <c r="C14" s="23"/>
    </row>
    <row r="15" spans="1:17" ht="18.5" x14ac:dyDescent="0.45">
      <c r="A15" s="48" t="s">
        <v>39</v>
      </c>
      <c r="B15" s="50">
        <f>SUM(B10,B11,B12,B13,B14)</f>
        <v>1500</v>
      </c>
      <c r="C15" s="23"/>
    </row>
    <row r="16" spans="1:17" ht="18.5" x14ac:dyDescent="0.45">
      <c r="A16" s="48"/>
      <c r="B16" s="51"/>
      <c r="C16" s="23"/>
    </row>
    <row r="17" spans="1:8" ht="18.5" x14ac:dyDescent="0.45">
      <c r="A17" s="48" t="s">
        <v>36</v>
      </c>
      <c r="B17" s="51"/>
      <c r="C17" s="23"/>
      <c r="D17" s="118" t="s">
        <v>37</v>
      </c>
      <c r="E17" s="119"/>
      <c r="F17" s="119"/>
      <c r="G17" s="119"/>
      <c r="H17" s="120"/>
    </row>
    <row r="18" spans="1:8" ht="16" customHeight="1" x14ac:dyDescent="0.45">
      <c r="A18" s="47" t="s">
        <v>25</v>
      </c>
      <c r="B18" s="50">
        <v>1500</v>
      </c>
      <c r="C18" s="23"/>
      <c r="D18" s="121"/>
      <c r="E18" s="122"/>
      <c r="F18" s="122"/>
      <c r="G18" s="122"/>
      <c r="H18" s="123"/>
    </row>
    <row r="19" spans="1:8" ht="18.5" x14ac:dyDescent="0.45">
      <c r="A19" s="47" t="s">
        <v>26</v>
      </c>
      <c r="B19" s="50">
        <v>0</v>
      </c>
      <c r="C19" s="23"/>
      <c r="D19" s="121"/>
      <c r="E19" s="122"/>
      <c r="F19" s="122"/>
      <c r="G19" s="122"/>
      <c r="H19" s="123"/>
    </row>
    <row r="20" spans="1:8" ht="18.5" x14ac:dyDescent="0.45">
      <c r="A20" s="47" t="s">
        <v>27</v>
      </c>
      <c r="B20" s="50">
        <v>0</v>
      </c>
      <c r="C20" s="23"/>
      <c r="D20" s="121"/>
      <c r="E20" s="122"/>
      <c r="F20" s="122"/>
      <c r="G20" s="122"/>
      <c r="H20" s="123"/>
    </row>
    <row r="21" spans="1:8" ht="18.5" x14ac:dyDescent="0.45">
      <c r="A21" s="47" t="s">
        <v>28</v>
      </c>
      <c r="B21" s="50">
        <v>0</v>
      </c>
      <c r="C21" s="23"/>
      <c r="D21" s="124"/>
      <c r="E21" s="125"/>
      <c r="F21" s="125"/>
      <c r="G21" s="125"/>
      <c r="H21" s="126"/>
    </row>
  </sheetData>
  <mergeCells count="5">
    <mergeCell ref="D17:H21"/>
    <mergeCell ref="D3:H5"/>
    <mergeCell ref="D9:H10"/>
    <mergeCell ref="A1:C1"/>
    <mergeCell ref="A2:C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B00DE-F3F4-454E-92DB-ED0DF06D9E89}">
  <dimension ref="A1:H14"/>
  <sheetViews>
    <sheetView zoomScale="51" zoomScaleNormal="51" workbookViewId="0">
      <selection activeCell="G5" sqref="G5"/>
    </sheetView>
  </sheetViews>
  <sheetFormatPr defaultColWidth="10.6640625" defaultRowHeight="15.5" x14ac:dyDescent="0.35"/>
  <cols>
    <col min="1" max="1" width="21.5" customWidth="1"/>
    <col min="2" max="2" width="22.58203125" customWidth="1"/>
    <col min="4" max="4" width="16.33203125" customWidth="1"/>
    <col min="5" max="5" width="20.75" customWidth="1"/>
    <col min="7" max="7" width="18.33203125" customWidth="1"/>
    <col min="8" max="8" width="27.33203125" customWidth="1"/>
  </cols>
  <sheetData>
    <row r="1" spans="1:8" ht="23.5" x14ac:dyDescent="0.55000000000000004">
      <c r="A1" s="96" t="s">
        <v>8</v>
      </c>
    </row>
    <row r="3" spans="1:8" ht="42" x14ac:dyDescent="0.35">
      <c r="A3" s="45"/>
      <c r="B3" s="97" t="s">
        <v>110</v>
      </c>
      <c r="C3" s="33"/>
      <c r="D3" s="83" t="s">
        <v>121</v>
      </c>
      <c r="E3" s="30"/>
      <c r="F3" s="33"/>
      <c r="G3" s="97" t="s">
        <v>126</v>
      </c>
      <c r="H3" s="30"/>
    </row>
    <row r="4" spans="1:8" ht="28" customHeight="1" x14ac:dyDescent="0.5">
      <c r="A4" s="101" t="s">
        <v>111</v>
      </c>
      <c r="B4" s="75"/>
      <c r="D4" s="102"/>
      <c r="E4" s="75"/>
      <c r="G4" s="98"/>
      <c r="H4" s="90"/>
    </row>
    <row r="5" spans="1:8" ht="44" customHeight="1" x14ac:dyDescent="0.5">
      <c r="A5" s="99" t="s">
        <v>112</v>
      </c>
      <c r="B5" s="76">
        <f>'Cash Flow Year 3'!M33</f>
        <v>1080</v>
      </c>
      <c r="D5" s="103" t="s">
        <v>122</v>
      </c>
      <c r="E5" s="104">
        <v>0</v>
      </c>
      <c r="F5" s="29"/>
      <c r="G5" s="99" t="s">
        <v>127</v>
      </c>
      <c r="H5" s="92">
        <f>'Start Up Costs '!B18</f>
        <v>1500</v>
      </c>
    </row>
    <row r="6" spans="1:8" ht="42" x14ac:dyDescent="0.5">
      <c r="A6" s="99" t="s">
        <v>113</v>
      </c>
      <c r="B6" s="104">
        <v>0</v>
      </c>
      <c r="D6" s="103" t="s">
        <v>123</v>
      </c>
      <c r="E6" s="104">
        <v>0</v>
      </c>
      <c r="F6" s="29"/>
      <c r="G6" s="99" t="s">
        <v>87</v>
      </c>
      <c r="H6" s="92">
        <f>'Income Statement Year 2 '!M25</f>
        <v>1080</v>
      </c>
    </row>
    <row r="7" spans="1:8" ht="41.5" customHeight="1" x14ac:dyDescent="0.5">
      <c r="A7" s="99" t="s">
        <v>114</v>
      </c>
      <c r="B7" s="76">
        <v>0</v>
      </c>
      <c r="D7" s="103"/>
      <c r="E7" s="104"/>
      <c r="F7" s="29"/>
      <c r="G7" s="99" t="s">
        <v>128</v>
      </c>
      <c r="H7" s="100">
        <f>H5+H6-B13</f>
        <v>1500</v>
      </c>
    </row>
    <row r="8" spans="1:8" ht="41.5" customHeight="1" x14ac:dyDescent="0.5">
      <c r="A8" s="101" t="s">
        <v>115</v>
      </c>
      <c r="B8" s="78">
        <f>SUM(B5,B6,B7)</f>
        <v>1080</v>
      </c>
      <c r="D8" s="105" t="s">
        <v>124</v>
      </c>
      <c r="E8" s="104">
        <v>0</v>
      </c>
      <c r="F8" s="29"/>
      <c r="G8" s="101" t="s">
        <v>129</v>
      </c>
      <c r="H8" s="95">
        <f>H5+H6-H7</f>
        <v>1080</v>
      </c>
    </row>
    <row r="9" spans="1:8" ht="30.5" customHeight="1" x14ac:dyDescent="0.5">
      <c r="A9" s="101" t="s">
        <v>116</v>
      </c>
      <c r="B9" s="75"/>
      <c r="D9" s="103"/>
      <c r="E9" s="104">
        <v>0</v>
      </c>
      <c r="F9" s="29"/>
      <c r="G9" s="99"/>
      <c r="H9" s="90"/>
    </row>
    <row r="10" spans="1:8" ht="39.5" customHeight="1" x14ac:dyDescent="0.5">
      <c r="A10" s="99" t="s">
        <v>117</v>
      </c>
      <c r="B10" s="104">
        <v>0</v>
      </c>
      <c r="D10" s="103"/>
      <c r="E10" s="104">
        <v>0</v>
      </c>
      <c r="F10" s="29"/>
      <c r="G10" s="43"/>
      <c r="H10" s="42"/>
    </row>
    <row r="11" spans="1:8" ht="21" x14ac:dyDescent="0.5">
      <c r="A11" s="99" t="s">
        <v>118</v>
      </c>
      <c r="B11" s="104"/>
      <c r="D11" s="103"/>
      <c r="E11" s="104">
        <v>0</v>
      </c>
      <c r="F11" s="29"/>
      <c r="G11" s="43"/>
      <c r="H11" s="42"/>
    </row>
    <row r="12" spans="1:8" ht="22.5" customHeight="1" x14ac:dyDescent="0.5">
      <c r="A12" s="101" t="s">
        <v>119</v>
      </c>
      <c r="B12" s="106">
        <v>0</v>
      </c>
      <c r="D12" s="103"/>
      <c r="E12" s="104">
        <v>0</v>
      </c>
      <c r="F12" s="29"/>
      <c r="G12" s="44"/>
      <c r="H12" s="42"/>
    </row>
    <row r="13" spans="1:8" ht="42" customHeight="1" x14ac:dyDescent="0.5">
      <c r="A13" s="101" t="s">
        <v>120</v>
      </c>
      <c r="B13" s="78">
        <f>SUM(B8,B12)</f>
        <v>1080</v>
      </c>
      <c r="D13" s="105" t="s">
        <v>125</v>
      </c>
      <c r="E13" s="106">
        <f>B13</f>
        <v>1080</v>
      </c>
      <c r="F13" s="29"/>
      <c r="G13" s="44"/>
      <c r="H13" s="42"/>
    </row>
    <row r="14" spans="1:8" hidden="1" x14ac:dyDescent="0.35">
      <c r="A14" s="24"/>
      <c r="B14" s="24"/>
      <c r="D14" s="26"/>
      <c r="E14" s="32"/>
      <c r="F14" s="29"/>
      <c r="G14" s="24"/>
      <c r="H14" s="3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A47A-C8F6-8845-8E07-0C42F635DB59}">
  <dimension ref="A1:Q37"/>
  <sheetViews>
    <sheetView topLeftCell="A2" zoomScale="59" zoomScaleNormal="59" workbookViewId="0">
      <selection activeCell="N1" sqref="N1"/>
    </sheetView>
  </sheetViews>
  <sheetFormatPr defaultColWidth="10.6640625" defaultRowHeight="15.5" x14ac:dyDescent="0.35"/>
  <cols>
    <col min="1" max="1" width="26.33203125" bestFit="1" customWidth="1"/>
    <col min="2" max="2" width="14.9140625" customWidth="1"/>
    <col min="3" max="3" width="14.58203125" customWidth="1"/>
    <col min="4" max="5" width="16.33203125" customWidth="1"/>
    <col min="6" max="6" width="12.6640625" customWidth="1"/>
    <col min="7" max="8" width="13.08203125" customWidth="1"/>
    <col min="9" max="9" width="14.4140625" customWidth="1"/>
    <col min="10" max="10" width="13.33203125" customWidth="1"/>
    <col min="11" max="11" width="16.1640625" customWidth="1"/>
    <col min="12" max="12" width="14.25" customWidth="1"/>
    <col min="13" max="13" width="15.6640625" customWidth="1"/>
    <col min="14" max="14" width="16.58203125" customWidth="1"/>
  </cols>
  <sheetData>
    <row r="1" spans="1:15" ht="27.5" customHeight="1" x14ac:dyDescent="0.55000000000000004">
      <c r="A1" s="67" t="s">
        <v>0</v>
      </c>
      <c r="B1" s="39"/>
      <c r="C1" s="39"/>
      <c r="D1" s="39"/>
      <c r="E1" s="40"/>
      <c r="F1" s="40"/>
      <c r="G1" s="40"/>
      <c r="H1" s="39"/>
      <c r="I1" s="39"/>
      <c r="J1" s="39"/>
      <c r="K1" s="39"/>
      <c r="L1" s="40"/>
      <c r="M1" s="40"/>
      <c r="N1" s="117"/>
    </row>
    <row r="2" spans="1:15" ht="36.5" customHeight="1" x14ac:dyDescent="0.5">
      <c r="A2" s="39"/>
      <c r="B2" s="52" t="s">
        <v>10</v>
      </c>
      <c r="C2" s="52" t="s">
        <v>130</v>
      </c>
      <c r="D2" s="52" t="s">
        <v>12</v>
      </c>
      <c r="E2" s="52" t="s">
        <v>13</v>
      </c>
      <c r="F2" s="52" t="s">
        <v>14</v>
      </c>
      <c r="G2" s="52" t="s">
        <v>15</v>
      </c>
      <c r="H2" s="52" t="s">
        <v>16</v>
      </c>
      <c r="I2" s="52" t="s">
        <v>17</v>
      </c>
      <c r="J2" s="52" t="s">
        <v>18</v>
      </c>
      <c r="K2" s="52" t="s">
        <v>19</v>
      </c>
      <c r="L2" s="52" t="s">
        <v>20</v>
      </c>
      <c r="M2" s="52" t="s">
        <v>21</v>
      </c>
      <c r="N2" s="115" t="s">
        <v>132</v>
      </c>
    </row>
    <row r="3" spans="1:15" ht="21" x14ac:dyDescent="0.5">
      <c r="A3" s="53" t="s">
        <v>9</v>
      </c>
      <c r="B3" s="36"/>
      <c r="C3" s="36"/>
      <c r="D3" s="36"/>
      <c r="E3" s="35"/>
      <c r="F3" s="35"/>
      <c r="G3" s="35"/>
      <c r="H3" s="36"/>
      <c r="I3" s="36"/>
      <c r="J3" s="36"/>
      <c r="K3" s="36"/>
      <c r="L3" s="35"/>
      <c r="M3" s="35"/>
      <c r="N3" s="117"/>
    </row>
    <row r="4" spans="1:15" ht="21" x14ac:dyDescent="0.5">
      <c r="A4" s="54" t="s">
        <v>40</v>
      </c>
      <c r="B4" s="58">
        <v>570</v>
      </c>
      <c r="C4" s="58">
        <v>750</v>
      </c>
      <c r="D4" s="58">
        <v>375</v>
      </c>
      <c r="E4" s="58">
        <v>275</v>
      </c>
      <c r="F4" s="58">
        <v>275</v>
      </c>
      <c r="G4" s="58">
        <v>550</v>
      </c>
      <c r="H4" s="58">
        <v>350</v>
      </c>
      <c r="I4" s="58">
        <v>550</v>
      </c>
      <c r="J4" s="58">
        <v>750</v>
      </c>
      <c r="K4" s="58">
        <v>375</v>
      </c>
      <c r="L4" s="58">
        <v>375</v>
      </c>
      <c r="M4" s="58">
        <v>275</v>
      </c>
      <c r="N4" s="114">
        <f>SUM(B4,C4,D4,E4,F4,G4,H4,H4,I4,J4,K4,L4,M4)</f>
        <v>5820</v>
      </c>
    </row>
    <row r="5" spans="1:15" ht="21" x14ac:dyDescent="0.5">
      <c r="A5" s="54" t="s">
        <v>40</v>
      </c>
      <c r="B5" s="58">
        <v>650</v>
      </c>
      <c r="C5" s="58">
        <v>450</v>
      </c>
      <c r="D5" s="58">
        <v>450</v>
      </c>
      <c r="E5" s="58">
        <v>750</v>
      </c>
      <c r="F5" s="58">
        <v>250</v>
      </c>
      <c r="G5" s="58">
        <v>250</v>
      </c>
      <c r="H5" s="58">
        <v>375</v>
      </c>
      <c r="I5" s="58">
        <v>750</v>
      </c>
      <c r="J5" s="58">
        <v>200</v>
      </c>
      <c r="K5" s="58">
        <v>150</v>
      </c>
      <c r="L5" s="58">
        <v>250</v>
      </c>
      <c r="M5" s="58">
        <v>750</v>
      </c>
      <c r="N5" s="114">
        <f>SUM(B5,C5,D5,E5,F5,G5,H5,I5,J5,K5,L5,M5)</f>
        <v>5275</v>
      </c>
    </row>
    <row r="6" spans="1:15" ht="21" x14ac:dyDescent="0.5">
      <c r="A6" s="54"/>
      <c r="B6" s="59"/>
      <c r="C6" s="59"/>
      <c r="D6" s="59"/>
      <c r="E6" s="59"/>
      <c r="F6" s="59"/>
      <c r="G6" s="59"/>
      <c r="H6" s="59"/>
      <c r="I6" s="59"/>
      <c r="J6" s="59"/>
      <c r="K6" s="59"/>
      <c r="L6" s="59"/>
      <c r="M6" s="59"/>
      <c r="N6" s="115"/>
    </row>
    <row r="7" spans="1:15" ht="21" x14ac:dyDescent="0.5">
      <c r="A7" s="53" t="s">
        <v>59</v>
      </c>
      <c r="B7" s="58">
        <f t="shared" ref="B7:N7" si="0">SUM(B4,B5)</f>
        <v>1220</v>
      </c>
      <c r="C7" s="58">
        <f t="shared" si="0"/>
        <v>1200</v>
      </c>
      <c r="D7" s="58">
        <f t="shared" si="0"/>
        <v>825</v>
      </c>
      <c r="E7" s="58">
        <f>SUM(E4,E5)</f>
        <v>1025</v>
      </c>
      <c r="F7" s="58">
        <f t="shared" si="0"/>
        <v>525</v>
      </c>
      <c r="G7" s="58">
        <f t="shared" si="0"/>
        <v>800</v>
      </c>
      <c r="H7" s="58">
        <f t="shared" si="0"/>
        <v>725</v>
      </c>
      <c r="I7" s="58">
        <f t="shared" si="0"/>
        <v>1300</v>
      </c>
      <c r="J7" s="58">
        <f>SUM(J4,J5)</f>
        <v>950</v>
      </c>
      <c r="K7" s="58">
        <f t="shared" si="0"/>
        <v>525</v>
      </c>
      <c r="L7" s="58">
        <f t="shared" si="0"/>
        <v>625</v>
      </c>
      <c r="M7" s="58">
        <f t="shared" si="0"/>
        <v>1025</v>
      </c>
      <c r="N7" s="114">
        <f t="shared" si="0"/>
        <v>11095</v>
      </c>
    </row>
    <row r="8" spans="1:15" ht="21" x14ac:dyDescent="0.5">
      <c r="A8" s="53" t="s">
        <v>55</v>
      </c>
      <c r="B8" s="58">
        <v>0</v>
      </c>
      <c r="C8" s="58">
        <v>0</v>
      </c>
      <c r="D8" s="58">
        <v>0</v>
      </c>
      <c r="E8" s="58">
        <v>0</v>
      </c>
      <c r="F8" s="58">
        <v>0</v>
      </c>
      <c r="G8" s="58">
        <v>0</v>
      </c>
      <c r="H8" s="58">
        <v>0</v>
      </c>
      <c r="I8" s="58">
        <v>0</v>
      </c>
      <c r="J8" s="58">
        <v>0</v>
      </c>
      <c r="K8" s="58">
        <v>0</v>
      </c>
      <c r="L8" s="58">
        <v>0</v>
      </c>
      <c r="M8" s="58">
        <v>0</v>
      </c>
      <c r="N8" s="114">
        <v>0</v>
      </c>
    </row>
    <row r="9" spans="1:15" ht="21" x14ac:dyDescent="0.5">
      <c r="A9" s="54"/>
      <c r="B9" s="59"/>
      <c r="C9" s="58"/>
      <c r="D9" s="59"/>
      <c r="E9" s="59"/>
      <c r="F9" s="59"/>
      <c r="G9" s="59"/>
      <c r="H9" s="59"/>
      <c r="I9" s="59"/>
      <c r="J9" s="59"/>
      <c r="K9" s="59"/>
      <c r="L9" s="59"/>
      <c r="M9" s="59"/>
      <c r="N9" s="115"/>
    </row>
    <row r="10" spans="1:15" ht="21" x14ac:dyDescent="0.5">
      <c r="A10" s="53" t="s">
        <v>61</v>
      </c>
      <c r="B10" s="60">
        <f t="shared" ref="B10:N10" si="1">B7-B8</f>
        <v>1220</v>
      </c>
      <c r="C10" s="60">
        <f t="shared" si="1"/>
        <v>1200</v>
      </c>
      <c r="D10" s="60">
        <f t="shared" si="1"/>
        <v>825</v>
      </c>
      <c r="E10" s="60">
        <f t="shared" si="1"/>
        <v>1025</v>
      </c>
      <c r="F10" s="60">
        <f t="shared" si="1"/>
        <v>525</v>
      </c>
      <c r="G10" s="60">
        <f t="shared" si="1"/>
        <v>800</v>
      </c>
      <c r="H10" s="60">
        <f t="shared" si="1"/>
        <v>725</v>
      </c>
      <c r="I10" s="60">
        <f t="shared" si="1"/>
        <v>1300</v>
      </c>
      <c r="J10" s="60">
        <f t="shared" si="1"/>
        <v>950</v>
      </c>
      <c r="K10" s="60">
        <f t="shared" si="1"/>
        <v>525</v>
      </c>
      <c r="L10" s="60">
        <f t="shared" si="1"/>
        <v>625</v>
      </c>
      <c r="M10" s="60">
        <f t="shared" si="1"/>
        <v>1025</v>
      </c>
      <c r="N10" s="116">
        <f t="shared" si="1"/>
        <v>11095</v>
      </c>
    </row>
    <row r="11" spans="1:15" ht="21" x14ac:dyDescent="0.5">
      <c r="A11" s="54"/>
      <c r="B11" s="59"/>
      <c r="C11" s="59"/>
      <c r="D11" s="59"/>
      <c r="E11" s="59"/>
      <c r="F11" s="59"/>
      <c r="G11" s="59"/>
      <c r="H11" s="59"/>
      <c r="I11" s="59"/>
      <c r="J11" s="59"/>
      <c r="K11" s="59"/>
      <c r="L11" s="59"/>
      <c r="M11" s="59"/>
      <c r="N11" s="115"/>
    </row>
    <row r="12" spans="1:15" ht="21" x14ac:dyDescent="0.5">
      <c r="A12" s="53" t="s">
        <v>60</v>
      </c>
      <c r="B12" s="59"/>
      <c r="C12" s="59"/>
      <c r="D12" s="59"/>
      <c r="E12" s="59"/>
      <c r="F12" s="59"/>
      <c r="G12" s="59"/>
      <c r="H12" s="59"/>
      <c r="I12" s="59"/>
      <c r="J12" s="59"/>
      <c r="K12" s="59"/>
      <c r="L12" s="59"/>
      <c r="M12" s="59"/>
      <c r="N12" s="115"/>
    </row>
    <row r="13" spans="1:15" ht="21" x14ac:dyDescent="0.5">
      <c r="A13" s="54" t="s">
        <v>41</v>
      </c>
      <c r="B13" s="58">
        <v>0</v>
      </c>
      <c r="C13" s="58">
        <v>0</v>
      </c>
      <c r="D13" s="58">
        <v>0</v>
      </c>
      <c r="E13" s="58">
        <v>0</v>
      </c>
      <c r="F13" s="58">
        <v>0</v>
      </c>
      <c r="G13" s="58">
        <v>0</v>
      </c>
      <c r="H13" s="58">
        <v>0</v>
      </c>
      <c r="I13" s="58">
        <v>0</v>
      </c>
      <c r="J13" s="58">
        <v>0</v>
      </c>
      <c r="K13" s="58">
        <v>0</v>
      </c>
      <c r="L13" s="58">
        <v>0</v>
      </c>
      <c r="M13" s="58">
        <v>0</v>
      </c>
      <c r="N13" s="114">
        <v>0</v>
      </c>
    </row>
    <row r="14" spans="1:15" ht="21" x14ac:dyDescent="0.5">
      <c r="A14" s="55" t="s">
        <v>42</v>
      </c>
      <c r="B14" s="58">
        <v>0</v>
      </c>
      <c r="C14" s="58">
        <v>0</v>
      </c>
      <c r="D14" s="58">
        <v>0</v>
      </c>
      <c r="E14" s="58">
        <v>0</v>
      </c>
      <c r="F14" s="58">
        <v>0</v>
      </c>
      <c r="G14" s="58">
        <v>0</v>
      </c>
      <c r="H14" s="58">
        <v>0</v>
      </c>
      <c r="I14" s="58">
        <v>0</v>
      </c>
      <c r="J14" s="58">
        <v>0</v>
      </c>
      <c r="K14" s="58">
        <v>0</v>
      </c>
      <c r="L14" s="58">
        <v>0</v>
      </c>
      <c r="M14" s="58">
        <v>0</v>
      </c>
      <c r="N14" s="114">
        <v>0</v>
      </c>
      <c r="O14" s="20"/>
    </row>
    <row r="15" spans="1:15" ht="21" x14ac:dyDescent="0.5">
      <c r="A15" s="55" t="s">
        <v>43</v>
      </c>
      <c r="B15" s="58">
        <v>0</v>
      </c>
      <c r="C15" s="58">
        <v>0</v>
      </c>
      <c r="D15" s="58">
        <v>0</v>
      </c>
      <c r="E15" s="61">
        <v>0</v>
      </c>
      <c r="F15" s="58">
        <v>0</v>
      </c>
      <c r="G15" s="58">
        <v>0</v>
      </c>
      <c r="H15" s="58">
        <v>0</v>
      </c>
      <c r="I15" s="58">
        <v>0</v>
      </c>
      <c r="J15" s="58">
        <v>0</v>
      </c>
      <c r="K15" s="58">
        <v>0</v>
      </c>
      <c r="L15" s="58">
        <v>0</v>
      </c>
      <c r="M15" s="58">
        <v>0</v>
      </c>
      <c r="N15" s="114">
        <v>0</v>
      </c>
      <c r="O15" s="20"/>
    </row>
    <row r="16" spans="1:15" ht="21" x14ac:dyDescent="0.5">
      <c r="A16" s="55" t="s">
        <v>44</v>
      </c>
      <c r="B16" s="58">
        <v>70</v>
      </c>
      <c r="C16" s="58">
        <v>70</v>
      </c>
      <c r="D16" s="58">
        <v>70</v>
      </c>
      <c r="E16" s="58">
        <v>70</v>
      </c>
      <c r="F16" s="58">
        <v>70</v>
      </c>
      <c r="G16" s="58">
        <v>70</v>
      </c>
      <c r="H16" s="58">
        <v>70</v>
      </c>
      <c r="I16" s="58">
        <v>70</v>
      </c>
      <c r="J16" s="58">
        <v>70</v>
      </c>
      <c r="K16" s="58">
        <v>70</v>
      </c>
      <c r="L16" s="58">
        <v>70</v>
      </c>
      <c r="M16" s="58">
        <v>70</v>
      </c>
      <c r="N16" s="114">
        <f>SUM(B16,C16,D16,E16,F16,G16,H16,I16,J16,K16,L16,M16)</f>
        <v>840</v>
      </c>
      <c r="O16" s="20"/>
    </row>
    <row r="17" spans="1:17" ht="21" x14ac:dyDescent="0.5">
      <c r="A17" s="55" t="s">
        <v>45</v>
      </c>
      <c r="B17" s="58">
        <v>0</v>
      </c>
      <c r="C17" s="58">
        <v>0</v>
      </c>
      <c r="D17" s="58">
        <v>0</v>
      </c>
      <c r="E17" s="58">
        <v>0</v>
      </c>
      <c r="F17" s="58">
        <v>0</v>
      </c>
      <c r="G17" s="58">
        <v>0</v>
      </c>
      <c r="H17" s="58">
        <v>0</v>
      </c>
      <c r="I17" s="58">
        <v>0</v>
      </c>
      <c r="J17" s="58">
        <v>0</v>
      </c>
      <c r="K17" s="58">
        <v>0</v>
      </c>
      <c r="L17" s="58">
        <v>0</v>
      </c>
      <c r="M17" s="58">
        <v>0</v>
      </c>
      <c r="N17" s="114">
        <v>0</v>
      </c>
      <c r="O17" s="20"/>
    </row>
    <row r="18" spans="1:17" ht="15" customHeight="1" x14ac:dyDescent="0.5">
      <c r="A18" s="55" t="s">
        <v>109</v>
      </c>
      <c r="B18" s="58">
        <v>150</v>
      </c>
      <c r="C18" s="58">
        <v>150</v>
      </c>
      <c r="D18" s="58">
        <v>150</v>
      </c>
      <c r="E18" s="58">
        <v>150</v>
      </c>
      <c r="F18" s="58">
        <v>150</v>
      </c>
      <c r="G18" s="58">
        <v>150</v>
      </c>
      <c r="H18" s="58">
        <v>150</v>
      </c>
      <c r="I18" s="58">
        <v>150</v>
      </c>
      <c r="J18" s="58">
        <v>150</v>
      </c>
      <c r="K18" s="58">
        <v>150</v>
      </c>
      <c r="L18" s="58">
        <v>150</v>
      </c>
      <c r="M18" s="58">
        <v>150</v>
      </c>
      <c r="N18" s="116">
        <f>SUM(B18,C18,D18,E18,F18,G18,H18,I18,J18,K18,L18,M18)</f>
        <v>1800</v>
      </c>
    </row>
    <row r="19" spans="1:17" ht="15" customHeight="1" x14ac:dyDescent="0.5">
      <c r="A19" s="56"/>
      <c r="B19" s="61"/>
      <c r="C19" s="61"/>
      <c r="D19" s="58"/>
      <c r="E19" s="58"/>
      <c r="F19" s="58"/>
      <c r="G19" s="58"/>
      <c r="H19" s="58"/>
      <c r="I19" s="58"/>
      <c r="J19" s="58"/>
      <c r="K19" s="58"/>
      <c r="L19" s="58"/>
      <c r="M19" s="58"/>
      <c r="N19" s="114"/>
      <c r="O19" s="20"/>
    </row>
    <row r="20" spans="1:17" ht="21" x14ac:dyDescent="0.5">
      <c r="A20" s="57" t="s">
        <v>46</v>
      </c>
      <c r="B20" s="58">
        <f t="shared" ref="B20:M20" si="2">SUM(B16,B18)</f>
        <v>220</v>
      </c>
      <c r="C20" s="58">
        <f t="shared" si="2"/>
        <v>220</v>
      </c>
      <c r="D20" s="58">
        <f t="shared" si="2"/>
        <v>220</v>
      </c>
      <c r="E20" s="58">
        <f t="shared" si="2"/>
        <v>220</v>
      </c>
      <c r="F20" s="58">
        <f t="shared" si="2"/>
        <v>220</v>
      </c>
      <c r="G20" s="58">
        <f t="shared" si="2"/>
        <v>220</v>
      </c>
      <c r="H20" s="58">
        <f t="shared" si="2"/>
        <v>220</v>
      </c>
      <c r="I20" s="58">
        <f t="shared" si="2"/>
        <v>220</v>
      </c>
      <c r="J20" s="58">
        <f t="shared" si="2"/>
        <v>220</v>
      </c>
      <c r="K20" s="58">
        <f t="shared" si="2"/>
        <v>220</v>
      </c>
      <c r="L20" s="58">
        <f t="shared" si="2"/>
        <v>220</v>
      </c>
      <c r="M20" s="58">
        <f t="shared" si="2"/>
        <v>220</v>
      </c>
      <c r="N20" s="114">
        <f>SUM(B20,C20,D20,E20:E21,F20,G20,H20,I20,J20,K20,L20,M20)</f>
        <v>2640</v>
      </c>
      <c r="O20" s="20"/>
    </row>
    <row r="21" spans="1:17" ht="21" x14ac:dyDescent="0.5">
      <c r="A21" s="57"/>
      <c r="B21" s="58"/>
      <c r="C21" s="58"/>
      <c r="D21" s="58"/>
      <c r="E21" s="58"/>
      <c r="F21" s="58"/>
      <c r="G21" s="58"/>
      <c r="H21" s="58"/>
      <c r="I21" s="58"/>
      <c r="J21" s="58"/>
      <c r="K21" s="58"/>
      <c r="L21" s="58"/>
      <c r="M21" s="58"/>
      <c r="N21" s="114"/>
      <c r="O21" s="20"/>
    </row>
    <row r="22" spans="1:17" ht="21" x14ac:dyDescent="0.5">
      <c r="A22" s="53" t="s">
        <v>58</v>
      </c>
      <c r="B22" s="60">
        <f t="shared" ref="B22:M22" si="3">B10-B20</f>
        <v>1000</v>
      </c>
      <c r="C22" s="60">
        <f t="shared" si="3"/>
        <v>980</v>
      </c>
      <c r="D22" s="60">
        <f t="shared" si="3"/>
        <v>605</v>
      </c>
      <c r="E22" s="60">
        <f t="shared" si="3"/>
        <v>805</v>
      </c>
      <c r="F22" s="60">
        <f t="shared" si="3"/>
        <v>305</v>
      </c>
      <c r="G22" s="60">
        <f t="shared" si="3"/>
        <v>580</v>
      </c>
      <c r="H22" s="60">
        <f t="shared" si="3"/>
        <v>505</v>
      </c>
      <c r="I22" s="60">
        <f t="shared" si="3"/>
        <v>1080</v>
      </c>
      <c r="J22" s="60">
        <f t="shared" si="3"/>
        <v>730</v>
      </c>
      <c r="K22" s="60">
        <f t="shared" si="3"/>
        <v>305</v>
      </c>
      <c r="L22" s="60">
        <f t="shared" si="3"/>
        <v>405</v>
      </c>
      <c r="M22" s="60">
        <f t="shared" si="3"/>
        <v>805</v>
      </c>
      <c r="N22" s="116">
        <f>SUM(B22,C22,D22,E22,F22,G22,H22,I22,J22,K22,L22,M22)</f>
        <v>8105</v>
      </c>
    </row>
    <row r="23" spans="1:17" ht="21" x14ac:dyDescent="0.5">
      <c r="A23" s="54" t="s">
        <v>47</v>
      </c>
      <c r="B23" s="58">
        <v>0</v>
      </c>
      <c r="C23" s="58">
        <v>0</v>
      </c>
      <c r="D23" s="58">
        <v>0</v>
      </c>
      <c r="E23" s="58">
        <v>0</v>
      </c>
      <c r="F23" s="58">
        <v>0</v>
      </c>
      <c r="G23" s="58">
        <v>0</v>
      </c>
      <c r="H23" s="58">
        <v>0</v>
      </c>
      <c r="I23" s="58">
        <v>0</v>
      </c>
      <c r="J23" s="58">
        <v>0</v>
      </c>
      <c r="K23" s="58">
        <v>0</v>
      </c>
      <c r="L23" s="58">
        <v>0</v>
      </c>
      <c r="M23" s="58">
        <v>0</v>
      </c>
      <c r="N23" s="114">
        <v>0</v>
      </c>
      <c r="O23" s="20"/>
    </row>
    <row r="24" spans="1:17" ht="21" x14ac:dyDescent="0.5">
      <c r="A24" s="53" t="s">
        <v>48</v>
      </c>
      <c r="B24" s="60">
        <f t="shared" ref="B24:L24" si="4">B22-B23</f>
        <v>1000</v>
      </c>
      <c r="C24" s="60">
        <f t="shared" si="4"/>
        <v>980</v>
      </c>
      <c r="D24" s="60">
        <f t="shared" si="4"/>
        <v>605</v>
      </c>
      <c r="E24" s="60">
        <f t="shared" si="4"/>
        <v>805</v>
      </c>
      <c r="F24" s="60">
        <f t="shared" si="4"/>
        <v>305</v>
      </c>
      <c r="G24" s="60">
        <f t="shared" si="4"/>
        <v>580</v>
      </c>
      <c r="H24" s="60">
        <f t="shared" si="4"/>
        <v>505</v>
      </c>
      <c r="I24" s="60">
        <f t="shared" si="4"/>
        <v>1080</v>
      </c>
      <c r="J24" s="60">
        <f t="shared" si="4"/>
        <v>730</v>
      </c>
      <c r="K24" s="60">
        <f t="shared" si="4"/>
        <v>305</v>
      </c>
      <c r="L24" s="60">
        <f t="shared" si="4"/>
        <v>405</v>
      </c>
      <c r="M24" s="60">
        <f>M22</f>
        <v>805</v>
      </c>
      <c r="N24" s="116">
        <f>N22-N23</f>
        <v>8105</v>
      </c>
    </row>
    <row r="27" spans="1:17" ht="17" x14ac:dyDescent="0.35">
      <c r="B27" s="6" t="s">
        <v>50</v>
      </c>
      <c r="C27" s="7"/>
      <c r="D27" s="7"/>
      <c r="E27" s="7"/>
      <c r="F27" s="7"/>
      <c r="G27" s="7"/>
      <c r="H27" s="7"/>
      <c r="I27" s="7"/>
      <c r="J27" s="7"/>
      <c r="K27" s="7"/>
      <c r="L27" s="7"/>
      <c r="M27" s="7"/>
      <c r="N27" s="7"/>
      <c r="O27" s="7"/>
      <c r="P27" s="7"/>
      <c r="Q27" s="7"/>
    </row>
    <row r="28" spans="1:17" x14ac:dyDescent="0.35">
      <c r="B28" s="8"/>
      <c r="C28" s="7"/>
      <c r="D28" s="7"/>
      <c r="E28" s="7"/>
      <c r="F28" s="7"/>
      <c r="G28" s="7"/>
      <c r="H28" s="7"/>
      <c r="I28" s="7"/>
      <c r="J28" s="7"/>
      <c r="K28" s="7"/>
      <c r="L28" s="7"/>
      <c r="M28" s="7"/>
      <c r="N28" s="7"/>
      <c r="O28" s="7"/>
      <c r="P28" s="7"/>
      <c r="Q28" s="7"/>
    </row>
    <row r="29" spans="1:17" x14ac:dyDescent="0.35">
      <c r="B29" s="8" t="s">
        <v>51</v>
      </c>
      <c r="C29" s="7"/>
      <c r="D29" s="7"/>
      <c r="E29" s="7"/>
      <c r="F29" s="7"/>
      <c r="G29" s="7"/>
      <c r="H29" s="7"/>
      <c r="I29" s="7"/>
      <c r="J29" s="7"/>
      <c r="K29" s="7"/>
      <c r="L29" s="7"/>
      <c r="M29" s="7"/>
      <c r="N29" s="7"/>
      <c r="O29" s="7"/>
      <c r="P29" s="7"/>
      <c r="Q29" s="7"/>
    </row>
    <row r="30" spans="1:17" x14ac:dyDescent="0.35">
      <c r="B30" s="9"/>
      <c r="C30" s="7"/>
      <c r="D30" s="7"/>
      <c r="E30" s="7"/>
      <c r="F30" s="7"/>
      <c r="G30" s="7"/>
      <c r="H30" s="7"/>
      <c r="I30" s="7"/>
      <c r="J30" s="7"/>
      <c r="K30" s="7"/>
      <c r="L30" s="7"/>
      <c r="M30" s="7"/>
      <c r="N30" s="7"/>
      <c r="O30" s="7"/>
      <c r="P30" s="7"/>
      <c r="Q30" s="7"/>
    </row>
    <row r="31" spans="1:17" x14ac:dyDescent="0.35">
      <c r="B31" s="10" t="s">
        <v>54</v>
      </c>
      <c r="C31" s="7"/>
      <c r="D31" s="7"/>
      <c r="E31" s="7"/>
      <c r="F31" s="7"/>
      <c r="G31" s="7"/>
      <c r="H31" s="7"/>
      <c r="I31" s="7"/>
      <c r="J31" s="7"/>
      <c r="K31" s="7"/>
      <c r="L31" s="7"/>
      <c r="M31" s="7"/>
      <c r="N31" s="7"/>
      <c r="O31" s="7"/>
      <c r="P31" s="7"/>
      <c r="Q31" s="7"/>
    </row>
    <row r="32" spans="1:17" x14ac:dyDescent="0.35">
      <c r="B32" s="10" t="s">
        <v>49</v>
      </c>
      <c r="C32" s="7"/>
      <c r="D32" s="7"/>
      <c r="E32" s="7"/>
      <c r="F32" s="7"/>
      <c r="G32" s="7"/>
      <c r="H32" s="7"/>
      <c r="I32" s="7"/>
      <c r="J32" s="7"/>
      <c r="K32" s="7"/>
      <c r="L32" s="7"/>
      <c r="M32" s="7"/>
      <c r="N32" s="7"/>
      <c r="O32" s="7"/>
      <c r="P32" s="7"/>
      <c r="Q32" s="7"/>
    </row>
    <row r="33" spans="2:17" x14ac:dyDescent="0.35">
      <c r="B33" s="10" t="s">
        <v>56</v>
      </c>
      <c r="C33" s="7"/>
      <c r="D33" s="7"/>
      <c r="E33" s="7"/>
      <c r="F33" s="7"/>
      <c r="G33" s="7"/>
      <c r="H33" s="7"/>
      <c r="I33" s="7"/>
      <c r="J33" s="7"/>
      <c r="K33" s="7"/>
      <c r="L33" s="7"/>
      <c r="M33" s="7"/>
      <c r="N33" s="7"/>
      <c r="O33" s="7"/>
      <c r="P33" s="7"/>
      <c r="Q33" s="7"/>
    </row>
    <row r="34" spans="2:17" x14ac:dyDescent="0.35">
      <c r="B34" s="10" t="s">
        <v>57</v>
      </c>
      <c r="C34" s="7"/>
      <c r="D34" s="7"/>
      <c r="E34" s="7"/>
      <c r="F34" s="7"/>
      <c r="G34" s="7"/>
      <c r="H34" s="7"/>
      <c r="I34" s="7"/>
      <c r="J34" s="7"/>
      <c r="K34" s="7"/>
      <c r="L34" s="7"/>
      <c r="M34" s="7"/>
      <c r="N34" s="7"/>
      <c r="O34" s="7"/>
      <c r="P34" s="7"/>
      <c r="Q34" s="7"/>
    </row>
    <row r="35" spans="2:17" x14ac:dyDescent="0.35">
      <c r="B35" s="10" t="s">
        <v>52</v>
      </c>
      <c r="C35" s="7"/>
      <c r="D35" s="7"/>
      <c r="E35" s="7"/>
      <c r="F35" s="7"/>
      <c r="G35" s="7"/>
      <c r="H35" s="7"/>
      <c r="I35" s="7"/>
      <c r="J35" s="7"/>
      <c r="K35" s="7"/>
      <c r="L35" s="7"/>
      <c r="M35" s="7"/>
      <c r="N35" s="7"/>
      <c r="O35" s="7"/>
      <c r="P35" s="7"/>
      <c r="Q35" s="7"/>
    </row>
    <row r="36" spans="2:17" ht="17" x14ac:dyDescent="0.35">
      <c r="B36" s="6"/>
      <c r="C36" s="7"/>
      <c r="D36" s="7"/>
      <c r="E36" s="7"/>
      <c r="F36" s="7"/>
      <c r="G36" s="7"/>
      <c r="H36" s="7"/>
      <c r="I36" s="7"/>
      <c r="J36" s="7"/>
      <c r="K36" s="7"/>
      <c r="L36" s="7"/>
      <c r="M36" s="7"/>
      <c r="N36" s="7"/>
      <c r="O36" s="7"/>
      <c r="P36" s="7"/>
      <c r="Q36" s="7"/>
    </row>
    <row r="37" spans="2:17" ht="17" x14ac:dyDescent="0.35">
      <c r="B37" s="6" t="s">
        <v>53</v>
      </c>
      <c r="C37" s="7"/>
      <c r="D37" s="7"/>
      <c r="E37" s="7"/>
      <c r="F37" s="7"/>
      <c r="G37" s="7"/>
      <c r="H37" s="7"/>
      <c r="I37" s="7"/>
      <c r="J37" s="7"/>
      <c r="K37" s="7"/>
      <c r="L37" s="7"/>
      <c r="M37" s="7"/>
      <c r="N37" s="7"/>
      <c r="O37" s="7"/>
      <c r="P37" s="7"/>
      <c r="Q37" s="7"/>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3A53-A6F0-3C46-8002-E2243A3B1E54}">
  <dimension ref="A1:O26"/>
  <sheetViews>
    <sheetView zoomScale="51" zoomScaleNormal="51" workbookViewId="0">
      <selection activeCell="N1" sqref="N1:N25"/>
    </sheetView>
  </sheetViews>
  <sheetFormatPr defaultColWidth="10.6640625" defaultRowHeight="15.5" x14ac:dyDescent="0.35"/>
  <cols>
    <col min="1" max="1" width="30.6640625" customWidth="1"/>
    <col min="2" max="2" width="14.9140625" customWidth="1"/>
    <col min="3" max="3" width="15.1640625" customWidth="1"/>
    <col min="4" max="4" width="14.33203125" customWidth="1"/>
    <col min="5" max="5" width="14.9140625" customWidth="1"/>
    <col min="6" max="6" width="14.6640625" customWidth="1"/>
    <col min="7" max="7" width="14.9140625" customWidth="1"/>
    <col min="8" max="8" width="14" customWidth="1"/>
    <col min="9" max="9" width="14.08203125" customWidth="1"/>
    <col min="10" max="10" width="15" customWidth="1"/>
    <col min="11" max="11" width="14.08203125" customWidth="1"/>
    <col min="12" max="12" width="13.08203125" customWidth="1"/>
    <col min="13" max="13" width="14.25" customWidth="1"/>
    <col min="14" max="14" width="15.83203125" customWidth="1"/>
  </cols>
  <sheetData>
    <row r="1" spans="1:15" ht="29.5" customHeight="1" x14ac:dyDescent="0.55000000000000004">
      <c r="A1" s="62" t="s">
        <v>1</v>
      </c>
      <c r="B1" s="38"/>
      <c r="C1" s="38"/>
      <c r="D1" s="38"/>
      <c r="E1" s="38"/>
      <c r="F1" s="38"/>
      <c r="G1" s="38"/>
      <c r="H1" s="38"/>
      <c r="I1" s="38"/>
      <c r="J1" s="38"/>
      <c r="K1" s="38"/>
      <c r="L1" s="38"/>
      <c r="M1" s="38"/>
      <c r="N1" s="113"/>
    </row>
    <row r="2" spans="1:15" ht="26" customHeight="1" x14ac:dyDescent="0.55000000000000004">
      <c r="A2" s="62"/>
      <c r="B2" s="63" t="s">
        <v>10</v>
      </c>
      <c r="C2" s="63" t="s">
        <v>130</v>
      </c>
      <c r="D2" s="63" t="s">
        <v>12</v>
      </c>
      <c r="E2" s="63" t="s">
        <v>13</v>
      </c>
      <c r="F2" s="63" t="s">
        <v>14</v>
      </c>
      <c r="G2" s="63" t="s">
        <v>15</v>
      </c>
      <c r="H2" s="63" t="s">
        <v>16</v>
      </c>
      <c r="I2" s="63" t="s">
        <v>17</v>
      </c>
      <c r="J2" s="63" t="s">
        <v>18</v>
      </c>
      <c r="K2" s="63" t="s">
        <v>19</v>
      </c>
      <c r="L2" s="63" t="s">
        <v>20</v>
      </c>
      <c r="M2" s="63" t="s">
        <v>21</v>
      </c>
      <c r="N2" s="115" t="s">
        <v>132</v>
      </c>
    </row>
    <row r="3" spans="1:15" ht="21" x14ac:dyDescent="0.5">
      <c r="A3" s="53" t="s">
        <v>92</v>
      </c>
      <c r="B3" s="59"/>
      <c r="C3" s="59"/>
      <c r="D3" s="59"/>
      <c r="E3" s="59"/>
      <c r="F3" s="59"/>
      <c r="G3" s="59"/>
      <c r="H3" s="59"/>
      <c r="I3" s="59"/>
      <c r="J3" s="59"/>
      <c r="K3" s="59"/>
      <c r="L3" s="59"/>
      <c r="M3" s="59"/>
      <c r="N3" s="115"/>
    </row>
    <row r="4" spans="1:15" ht="21" x14ac:dyDescent="0.5">
      <c r="A4" s="54" t="s">
        <v>94</v>
      </c>
      <c r="B4" s="58">
        <v>450</v>
      </c>
      <c r="C4" s="58">
        <v>750</v>
      </c>
      <c r="D4" s="58">
        <v>150</v>
      </c>
      <c r="E4" s="58">
        <v>250</v>
      </c>
      <c r="F4" s="58">
        <v>375</v>
      </c>
      <c r="G4" s="58">
        <v>275</v>
      </c>
      <c r="H4" s="58">
        <v>325</v>
      </c>
      <c r="I4" s="58">
        <v>275</v>
      </c>
      <c r="J4" s="58">
        <v>150</v>
      </c>
      <c r="K4" s="60">
        <v>150</v>
      </c>
      <c r="L4" s="58">
        <v>750</v>
      </c>
      <c r="M4" s="58">
        <v>750</v>
      </c>
      <c r="N4" s="116">
        <f>SUM(B4,C4,D4,E4,F4,G4,H4,I4,J4,K4,L4,M4)</f>
        <v>4650</v>
      </c>
    </row>
    <row r="5" spans="1:15" ht="21" x14ac:dyDescent="0.5">
      <c r="A5" s="54" t="s">
        <v>93</v>
      </c>
      <c r="B5" s="58">
        <v>325</v>
      </c>
      <c r="C5" s="58">
        <v>250</v>
      </c>
      <c r="D5" s="58">
        <v>375</v>
      </c>
      <c r="E5" s="58">
        <v>175</v>
      </c>
      <c r="F5" s="58">
        <v>200</v>
      </c>
      <c r="G5" s="58">
        <v>450</v>
      </c>
      <c r="H5" s="58">
        <v>200</v>
      </c>
      <c r="I5" s="58">
        <v>350</v>
      </c>
      <c r="J5" s="58">
        <v>250</v>
      </c>
      <c r="K5" s="58">
        <v>375</v>
      </c>
      <c r="L5" s="58">
        <v>275</v>
      </c>
      <c r="M5" s="58">
        <v>550</v>
      </c>
      <c r="N5" s="116">
        <f>SUM(B5,C5,D5,E5,F5,G5,H5,I5,J5,K5,L5,M5,)</f>
        <v>3775</v>
      </c>
    </row>
    <row r="6" spans="1:15" ht="21" x14ac:dyDescent="0.5">
      <c r="A6" s="54"/>
      <c r="B6" s="59"/>
      <c r="C6" s="59"/>
      <c r="D6" s="59"/>
      <c r="E6" s="59"/>
      <c r="F6" s="59"/>
      <c r="G6" s="59"/>
      <c r="H6" s="59"/>
      <c r="I6" s="59"/>
      <c r="J6" s="59"/>
      <c r="K6" s="59"/>
      <c r="L6" s="59"/>
      <c r="M6" s="59"/>
      <c r="N6" s="115"/>
    </row>
    <row r="7" spans="1:15" ht="21" x14ac:dyDescent="0.5">
      <c r="A7" s="53" t="s">
        <v>95</v>
      </c>
      <c r="B7" s="58">
        <f t="shared" ref="B7:M7" si="0">SUM(B4,B5)</f>
        <v>775</v>
      </c>
      <c r="C7" s="58">
        <f t="shared" si="0"/>
        <v>1000</v>
      </c>
      <c r="D7" s="58">
        <f t="shared" si="0"/>
        <v>525</v>
      </c>
      <c r="E7" s="58">
        <f t="shared" si="0"/>
        <v>425</v>
      </c>
      <c r="F7" s="58">
        <f t="shared" si="0"/>
        <v>575</v>
      </c>
      <c r="G7" s="58">
        <f t="shared" si="0"/>
        <v>725</v>
      </c>
      <c r="H7" s="58">
        <f t="shared" si="0"/>
        <v>525</v>
      </c>
      <c r="I7" s="58">
        <f t="shared" si="0"/>
        <v>625</v>
      </c>
      <c r="J7" s="58">
        <f t="shared" si="0"/>
        <v>400</v>
      </c>
      <c r="K7" s="58">
        <f t="shared" si="0"/>
        <v>525</v>
      </c>
      <c r="L7" s="58">
        <f t="shared" si="0"/>
        <v>1025</v>
      </c>
      <c r="M7" s="58">
        <f t="shared" si="0"/>
        <v>1300</v>
      </c>
      <c r="N7" s="116">
        <f>SUM(N4,N5)</f>
        <v>8425</v>
      </c>
    </row>
    <row r="8" spans="1:15" ht="21" x14ac:dyDescent="0.5">
      <c r="A8" s="53" t="s">
        <v>55</v>
      </c>
      <c r="B8" s="58">
        <v>0</v>
      </c>
      <c r="C8" s="58">
        <v>0</v>
      </c>
      <c r="D8" s="58">
        <v>0</v>
      </c>
      <c r="E8" s="58">
        <v>0</v>
      </c>
      <c r="F8" s="58">
        <v>0</v>
      </c>
      <c r="G8" s="58">
        <v>0</v>
      </c>
      <c r="H8" s="58">
        <v>0</v>
      </c>
      <c r="I8" s="58">
        <v>0</v>
      </c>
      <c r="J8" s="58">
        <v>0</v>
      </c>
      <c r="K8" s="58">
        <v>0</v>
      </c>
      <c r="L8" s="58">
        <v>0</v>
      </c>
      <c r="M8" s="58">
        <v>0</v>
      </c>
      <c r="N8" s="114">
        <v>0</v>
      </c>
      <c r="O8" s="20"/>
    </row>
    <row r="9" spans="1:15" ht="21" x14ac:dyDescent="0.5">
      <c r="A9" s="54"/>
      <c r="B9" s="58"/>
      <c r="C9" s="58"/>
      <c r="D9" s="58"/>
      <c r="E9" s="58"/>
      <c r="F9" s="58"/>
      <c r="G9" s="58"/>
      <c r="H9" s="58"/>
      <c r="I9" s="58"/>
      <c r="J9" s="58"/>
      <c r="K9" s="58"/>
      <c r="L9" s="58"/>
      <c r="M9" s="58"/>
      <c r="N9" s="114"/>
      <c r="O9" s="20"/>
    </row>
    <row r="10" spans="1:15" ht="21" x14ac:dyDescent="0.5">
      <c r="A10" s="53" t="s">
        <v>96</v>
      </c>
      <c r="B10" s="60">
        <f t="shared" ref="B10:N10" si="1">B7-B8</f>
        <v>775</v>
      </c>
      <c r="C10" s="60">
        <f t="shared" si="1"/>
        <v>1000</v>
      </c>
      <c r="D10" s="60">
        <f t="shared" si="1"/>
        <v>525</v>
      </c>
      <c r="E10" s="60">
        <f t="shared" si="1"/>
        <v>425</v>
      </c>
      <c r="F10" s="60">
        <f t="shared" si="1"/>
        <v>575</v>
      </c>
      <c r="G10" s="60">
        <f t="shared" si="1"/>
        <v>725</v>
      </c>
      <c r="H10" s="60">
        <f t="shared" si="1"/>
        <v>525</v>
      </c>
      <c r="I10" s="60">
        <f t="shared" si="1"/>
        <v>625</v>
      </c>
      <c r="J10" s="60">
        <f t="shared" si="1"/>
        <v>400</v>
      </c>
      <c r="K10" s="60">
        <f t="shared" si="1"/>
        <v>525</v>
      </c>
      <c r="L10" s="60">
        <f t="shared" si="1"/>
        <v>1025</v>
      </c>
      <c r="M10" s="60">
        <f t="shared" si="1"/>
        <v>1300</v>
      </c>
      <c r="N10" s="116">
        <f t="shared" si="1"/>
        <v>8425</v>
      </c>
    </row>
    <row r="11" spans="1:15" ht="21" x14ac:dyDescent="0.5">
      <c r="A11" s="54"/>
      <c r="B11" s="59"/>
      <c r="C11" s="59"/>
      <c r="D11" s="59"/>
      <c r="E11" s="59"/>
      <c r="F11" s="59"/>
      <c r="G11" s="59"/>
      <c r="H11" s="59"/>
      <c r="I11" s="59"/>
      <c r="J11" s="59"/>
      <c r="K11" s="59"/>
      <c r="L11" s="59"/>
      <c r="M11" s="59"/>
      <c r="N11" s="115"/>
    </row>
    <row r="12" spans="1:15" ht="21" x14ac:dyDescent="0.5">
      <c r="A12" s="53" t="s">
        <v>97</v>
      </c>
      <c r="B12" s="59"/>
      <c r="C12" s="59"/>
      <c r="D12" s="59"/>
      <c r="E12" s="59"/>
      <c r="F12" s="59"/>
      <c r="G12" s="59"/>
      <c r="H12" s="59"/>
      <c r="I12" s="59"/>
      <c r="J12" s="59"/>
      <c r="K12" s="59"/>
      <c r="L12" s="59"/>
      <c r="M12" s="59"/>
      <c r="N12" s="115"/>
    </row>
    <row r="13" spans="1:15" ht="21" x14ac:dyDescent="0.5">
      <c r="A13" s="54" t="s">
        <v>98</v>
      </c>
      <c r="B13" s="58">
        <v>0</v>
      </c>
      <c r="C13" s="58">
        <v>0</v>
      </c>
      <c r="D13" s="58">
        <v>0</v>
      </c>
      <c r="E13" s="58">
        <v>0</v>
      </c>
      <c r="F13" s="58">
        <v>0</v>
      </c>
      <c r="G13" s="58">
        <v>0</v>
      </c>
      <c r="H13" s="58">
        <v>0</v>
      </c>
      <c r="I13" s="58">
        <v>0</v>
      </c>
      <c r="J13" s="58">
        <v>0</v>
      </c>
      <c r="K13" s="58">
        <v>0</v>
      </c>
      <c r="L13" s="58">
        <v>0</v>
      </c>
      <c r="M13" s="58">
        <v>0</v>
      </c>
      <c r="N13" s="114">
        <v>0</v>
      </c>
    </row>
    <row r="14" spans="1:15" ht="21" x14ac:dyDescent="0.5">
      <c r="A14" s="54" t="s">
        <v>99</v>
      </c>
      <c r="B14" s="58">
        <v>0</v>
      </c>
      <c r="C14" s="58">
        <v>0</v>
      </c>
      <c r="D14" s="58">
        <v>0</v>
      </c>
      <c r="E14" s="58">
        <v>0</v>
      </c>
      <c r="F14" s="58">
        <v>0</v>
      </c>
      <c r="G14" s="58">
        <v>0</v>
      </c>
      <c r="H14" s="58">
        <v>0</v>
      </c>
      <c r="I14" s="58">
        <v>0</v>
      </c>
      <c r="J14" s="58">
        <v>0</v>
      </c>
      <c r="K14" s="58">
        <v>0</v>
      </c>
      <c r="L14" s="58">
        <v>0</v>
      </c>
      <c r="M14" s="58">
        <v>0</v>
      </c>
      <c r="N14" s="114">
        <v>0</v>
      </c>
    </row>
    <row r="15" spans="1:15" ht="21" x14ac:dyDescent="0.5">
      <c r="A15" s="54" t="s">
        <v>100</v>
      </c>
      <c r="B15" s="58">
        <v>0</v>
      </c>
      <c r="C15" s="58">
        <v>0</v>
      </c>
      <c r="D15" s="58">
        <v>0</v>
      </c>
      <c r="E15" s="61">
        <v>0</v>
      </c>
      <c r="F15" s="58">
        <v>0</v>
      </c>
      <c r="G15" s="58">
        <v>0</v>
      </c>
      <c r="H15" s="58">
        <v>0</v>
      </c>
      <c r="I15" s="58">
        <v>0</v>
      </c>
      <c r="J15" s="58">
        <v>0</v>
      </c>
      <c r="K15" s="58">
        <v>0</v>
      </c>
      <c r="L15" s="58">
        <v>0</v>
      </c>
      <c r="M15" s="58">
        <v>0</v>
      </c>
      <c r="N15" s="114">
        <v>0</v>
      </c>
    </row>
    <row r="16" spans="1:15" ht="21" x14ac:dyDescent="0.5">
      <c r="A16" s="54" t="s">
        <v>44</v>
      </c>
      <c r="B16" s="58">
        <v>70</v>
      </c>
      <c r="C16" s="58">
        <v>70</v>
      </c>
      <c r="D16" s="58">
        <v>70</v>
      </c>
      <c r="E16" s="58">
        <v>70</v>
      </c>
      <c r="F16" s="58">
        <v>70</v>
      </c>
      <c r="G16" s="58">
        <v>70</v>
      </c>
      <c r="H16" s="58">
        <v>70</v>
      </c>
      <c r="I16" s="58">
        <v>70</v>
      </c>
      <c r="J16" s="58">
        <v>70</v>
      </c>
      <c r="K16" s="58">
        <v>70</v>
      </c>
      <c r="L16" s="58">
        <v>70</v>
      </c>
      <c r="M16" s="58">
        <v>70</v>
      </c>
      <c r="N16" s="114">
        <f>SUM(B16,C16,D16,E16,F16,G16,H16,I16,J16,K16,L16,M16)</f>
        <v>840</v>
      </c>
    </row>
    <row r="17" spans="1:14" ht="23.5" customHeight="1" x14ac:dyDescent="0.5">
      <c r="A17" s="54" t="s">
        <v>101</v>
      </c>
      <c r="B17" s="58">
        <v>0</v>
      </c>
      <c r="C17" s="58">
        <v>0</v>
      </c>
      <c r="D17" s="58">
        <v>0</v>
      </c>
      <c r="E17" s="58">
        <v>0</v>
      </c>
      <c r="F17" s="58">
        <v>0</v>
      </c>
      <c r="G17" s="58">
        <v>0</v>
      </c>
      <c r="H17" s="58">
        <v>0</v>
      </c>
      <c r="I17" s="58">
        <v>0</v>
      </c>
      <c r="J17" s="58">
        <v>0</v>
      </c>
      <c r="K17" s="58">
        <v>0</v>
      </c>
      <c r="L17" s="58">
        <v>0</v>
      </c>
      <c r="M17" s="58">
        <v>0</v>
      </c>
      <c r="N17" s="114">
        <v>0</v>
      </c>
    </row>
    <row r="18" spans="1:14" ht="26" customHeight="1" x14ac:dyDescent="0.5">
      <c r="A18" s="54" t="s">
        <v>103</v>
      </c>
      <c r="B18" s="58">
        <v>150</v>
      </c>
      <c r="C18" s="58">
        <v>150</v>
      </c>
      <c r="D18" s="58">
        <v>150</v>
      </c>
      <c r="E18" s="58">
        <v>150</v>
      </c>
      <c r="F18" s="58">
        <v>150</v>
      </c>
      <c r="G18" s="58">
        <v>150</v>
      </c>
      <c r="H18" s="58">
        <v>150</v>
      </c>
      <c r="I18" s="58">
        <v>150</v>
      </c>
      <c r="J18" s="58">
        <v>150</v>
      </c>
      <c r="K18" s="58">
        <v>150</v>
      </c>
      <c r="L18" s="58">
        <v>150</v>
      </c>
      <c r="M18" s="58">
        <v>150</v>
      </c>
      <c r="N18" s="114">
        <f>SUM(B18,C18,D18,E18,F18,G18,H18,I18,J18,K18,L18,M18)</f>
        <v>1800</v>
      </c>
    </row>
    <row r="19" spans="1:14" ht="15" customHeight="1" x14ac:dyDescent="0.5">
      <c r="A19" s="54"/>
      <c r="B19" s="58"/>
      <c r="C19" s="59"/>
      <c r="D19" s="59"/>
      <c r="E19" s="59"/>
      <c r="F19" s="59"/>
      <c r="G19" s="59"/>
      <c r="H19" s="59"/>
      <c r="I19" s="59"/>
      <c r="J19" s="59"/>
      <c r="K19" s="59"/>
      <c r="L19" s="59"/>
      <c r="M19" s="59"/>
      <c r="N19" s="115"/>
    </row>
    <row r="20" spans="1:14" ht="21" x14ac:dyDescent="0.5">
      <c r="A20" s="53" t="s">
        <v>102</v>
      </c>
      <c r="B20" s="60">
        <f>SUM(B13,B14,B16,,B18,)</f>
        <v>220</v>
      </c>
      <c r="C20" s="60">
        <f t="shared" ref="C20:M20" si="2">SUM(C16,C18)</f>
        <v>220</v>
      </c>
      <c r="D20" s="60">
        <f t="shared" si="2"/>
        <v>220</v>
      </c>
      <c r="E20" s="60">
        <f t="shared" si="2"/>
        <v>220</v>
      </c>
      <c r="F20" s="60">
        <f t="shared" si="2"/>
        <v>220</v>
      </c>
      <c r="G20" s="60">
        <f t="shared" si="2"/>
        <v>220</v>
      </c>
      <c r="H20" s="60">
        <f t="shared" si="2"/>
        <v>220</v>
      </c>
      <c r="I20" s="60">
        <f t="shared" si="2"/>
        <v>220</v>
      </c>
      <c r="J20" s="60">
        <f t="shared" si="2"/>
        <v>220</v>
      </c>
      <c r="K20" s="60">
        <f t="shared" si="2"/>
        <v>220</v>
      </c>
      <c r="L20" s="60">
        <f t="shared" si="2"/>
        <v>220</v>
      </c>
      <c r="M20" s="60">
        <f t="shared" si="2"/>
        <v>220</v>
      </c>
      <c r="N20" s="116">
        <f>SUM(B20,C20,D20,E20,F20,G20,H20,I20,J20,K20,L20,M20)</f>
        <v>2640</v>
      </c>
    </row>
    <row r="21" spans="1:14" ht="21" x14ac:dyDescent="0.5">
      <c r="A21" s="53"/>
      <c r="B21" s="59"/>
      <c r="C21" s="59"/>
      <c r="D21" s="59"/>
      <c r="E21" s="59"/>
      <c r="F21" s="59"/>
      <c r="G21" s="59"/>
      <c r="H21" s="59"/>
      <c r="I21" s="59"/>
      <c r="J21" s="59"/>
      <c r="K21" s="59"/>
      <c r="L21" s="59"/>
      <c r="M21" s="59"/>
      <c r="N21" s="115"/>
    </row>
    <row r="22" spans="1:14" ht="21" x14ac:dyDescent="0.5">
      <c r="A22" s="54"/>
      <c r="B22" s="59"/>
      <c r="C22" s="59"/>
      <c r="D22" s="59"/>
      <c r="E22" s="59"/>
      <c r="F22" s="59"/>
      <c r="G22" s="59"/>
      <c r="H22" s="59"/>
      <c r="I22" s="59"/>
      <c r="J22" s="59"/>
      <c r="K22" s="59"/>
      <c r="L22" s="59"/>
      <c r="M22" s="59"/>
      <c r="N22" s="115"/>
    </row>
    <row r="23" spans="1:14" ht="21" x14ac:dyDescent="0.5">
      <c r="A23" s="53" t="s">
        <v>104</v>
      </c>
      <c r="B23" s="60">
        <f t="shared" ref="B23:M23" si="3">B10-B20</f>
        <v>555</v>
      </c>
      <c r="C23" s="60">
        <f t="shared" si="3"/>
        <v>780</v>
      </c>
      <c r="D23" s="60">
        <f t="shared" si="3"/>
        <v>305</v>
      </c>
      <c r="E23" s="60">
        <f t="shared" si="3"/>
        <v>205</v>
      </c>
      <c r="F23" s="60">
        <f t="shared" si="3"/>
        <v>355</v>
      </c>
      <c r="G23" s="60">
        <f t="shared" si="3"/>
        <v>505</v>
      </c>
      <c r="H23" s="60">
        <f t="shared" si="3"/>
        <v>305</v>
      </c>
      <c r="I23" s="60">
        <f t="shared" si="3"/>
        <v>405</v>
      </c>
      <c r="J23" s="60">
        <f t="shared" si="3"/>
        <v>180</v>
      </c>
      <c r="K23" s="60">
        <f t="shared" si="3"/>
        <v>305</v>
      </c>
      <c r="L23" s="60">
        <f t="shared" si="3"/>
        <v>805</v>
      </c>
      <c r="M23" s="60">
        <f t="shared" si="3"/>
        <v>1080</v>
      </c>
      <c r="N23" s="116">
        <f>SUM(B23,C23,D23,E23,F23,G23,H23,I23,J23,K23,L23,M23,)</f>
        <v>5785</v>
      </c>
    </row>
    <row r="24" spans="1:14" ht="21" x14ac:dyDescent="0.5">
      <c r="A24" s="54" t="s">
        <v>105</v>
      </c>
      <c r="B24" s="58">
        <v>0</v>
      </c>
      <c r="C24" s="58">
        <v>0</v>
      </c>
      <c r="D24" s="58">
        <v>0</v>
      </c>
      <c r="E24" s="58">
        <v>0</v>
      </c>
      <c r="F24" s="58">
        <v>0</v>
      </c>
      <c r="G24" s="58">
        <v>0</v>
      </c>
      <c r="H24" s="58">
        <v>0</v>
      </c>
      <c r="I24" s="58">
        <v>0</v>
      </c>
      <c r="J24" s="58">
        <v>0</v>
      </c>
      <c r="K24" s="58">
        <v>0</v>
      </c>
      <c r="L24" s="58">
        <v>0</v>
      </c>
      <c r="M24" s="58">
        <v>0</v>
      </c>
      <c r="N24" s="114">
        <v>0</v>
      </c>
    </row>
    <row r="25" spans="1:14" ht="21" x14ac:dyDescent="0.5">
      <c r="A25" s="53" t="s">
        <v>106</v>
      </c>
      <c r="B25" s="60">
        <f>B23-B24</f>
        <v>555</v>
      </c>
      <c r="C25" s="60">
        <f>C23-D24</f>
        <v>780</v>
      </c>
      <c r="D25" s="60">
        <f>D23-D24</f>
        <v>305</v>
      </c>
      <c r="E25" s="60">
        <f>E23-E24</f>
        <v>205</v>
      </c>
      <c r="F25" s="60">
        <f>F23-F24</f>
        <v>355</v>
      </c>
      <c r="G25" s="60">
        <f>G23-G24</f>
        <v>505</v>
      </c>
      <c r="H25" s="60">
        <f>H23</f>
        <v>305</v>
      </c>
      <c r="I25" s="60">
        <f>I23-I24</f>
        <v>405</v>
      </c>
      <c r="J25" s="60">
        <f>J23-J24</f>
        <v>180</v>
      </c>
      <c r="K25" s="60">
        <f>K23-K24</f>
        <v>305</v>
      </c>
      <c r="L25" s="60">
        <f>L23-L24</f>
        <v>805</v>
      </c>
      <c r="M25" s="60">
        <f>M23-M24</f>
        <v>1080</v>
      </c>
      <c r="N25" s="116">
        <f>SUM(B25,C25,D25,E25,F25,G25,H25,I25,J25,K25,L25,M25)</f>
        <v>5785</v>
      </c>
    </row>
    <row r="26" spans="1:14" ht="21" x14ac:dyDescent="0.5">
      <c r="C26" s="64"/>
      <c r="D26" s="64"/>
      <c r="E26" s="64"/>
      <c r="F26" s="64"/>
      <c r="G26" s="64"/>
      <c r="H26" s="64"/>
      <c r="I26" s="64"/>
      <c r="J26" s="64"/>
      <c r="K26" s="64"/>
      <c r="L26" s="64"/>
      <c r="M26" s="64"/>
      <c r="N26" s="64"/>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329A8-6892-DD42-8CFE-7132A2C6914D}">
  <dimension ref="A1:O25"/>
  <sheetViews>
    <sheetView zoomScale="42" zoomScaleNormal="42" workbookViewId="0">
      <selection activeCell="R12" sqref="R12"/>
    </sheetView>
  </sheetViews>
  <sheetFormatPr defaultColWidth="10.6640625" defaultRowHeight="15.5" x14ac:dyDescent="0.35"/>
  <cols>
    <col min="1" max="1" width="28.1640625" customWidth="1"/>
    <col min="2" max="2" width="13.58203125" customWidth="1"/>
    <col min="3" max="3" width="15.1640625" customWidth="1"/>
    <col min="4" max="4" width="16.25" customWidth="1"/>
    <col min="5" max="5" width="15.58203125" customWidth="1"/>
    <col min="6" max="6" width="16.83203125" customWidth="1"/>
    <col min="7" max="7" width="13.6640625" customWidth="1"/>
    <col min="8" max="8" width="15" customWidth="1"/>
    <col min="9" max="9" width="13.6640625" customWidth="1"/>
    <col min="10" max="10" width="16.25" customWidth="1"/>
    <col min="11" max="11" width="15.5" customWidth="1"/>
    <col min="12" max="12" width="15.58203125" customWidth="1"/>
    <col min="13" max="13" width="13.6640625" customWidth="1"/>
    <col min="14" max="14" width="18" customWidth="1"/>
  </cols>
  <sheetData>
    <row r="1" spans="1:15" ht="27" customHeight="1" x14ac:dyDescent="0.55000000000000004">
      <c r="A1" s="65" t="s">
        <v>2</v>
      </c>
      <c r="B1" s="37"/>
      <c r="C1" s="37"/>
      <c r="D1" s="37"/>
      <c r="E1" s="37"/>
      <c r="F1" s="37"/>
      <c r="G1" s="37"/>
      <c r="H1" s="37"/>
      <c r="I1" s="37"/>
      <c r="J1" s="37"/>
      <c r="K1" s="37"/>
      <c r="L1" s="37"/>
      <c r="M1" s="37"/>
      <c r="N1" s="113"/>
    </row>
    <row r="2" spans="1:15" ht="23.5" customHeight="1" x14ac:dyDescent="0.5">
      <c r="A2" s="37"/>
      <c r="B2" s="66" t="s">
        <v>10</v>
      </c>
      <c r="C2" s="66" t="s">
        <v>130</v>
      </c>
      <c r="D2" s="66" t="s">
        <v>12</v>
      </c>
      <c r="E2" s="66" t="s">
        <v>13</v>
      </c>
      <c r="F2" s="66" t="s">
        <v>14</v>
      </c>
      <c r="G2" s="66" t="s">
        <v>15</v>
      </c>
      <c r="H2" s="66" t="s">
        <v>16</v>
      </c>
      <c r="I2" s="66" t="s">
        <v>17</v>
      </c>
      <c r="J2" s="66" t="s">
        <v>18</v>
      </c>
      <c r="K2" s="66" t="s">
        <v>19</v>
      </c>
      <c r="L2" s="66" t="s">
        <v>20</v>
      </c>
      <c r="M2" s="66" t="s">
        <v>21</v>
      </c>
      <c r="N2" s="115" t="s">
        <v>132</v>
      </c>
    </row>
    <row r="3" spans="1:15" ht="21" x14ac:dyDescent="0.5">
      <c r="A3" s="53" t="s">
        <v>92</v>
      </c>
      <c r="B3" s="59"/>
      <c r="C3" s="59"/>
      <c r="D3" s="59"/>
      <c r="E3" s="59"/>
      <c r="F3" s="59"/>
      <c r="G3" s="59"/>
      <c r="H3" s="59"/>
      <c r="I3" s="59"/>
      <c r="J3" s="59"/>
      <c r="K3" s="59"/>
      <c r="L3" s="59"/>
      <c r="M3" s="59"/>
      <c r="N3" s="115"/>
    </row>
    <row r="4" spans="1:15" ht="21" x14ac:dyDescent="0.5">
      <c r="A4" s="54" t="s">
        <v>94</v>
      </c>
      <c r="B4" s="58">
        <v>550</v>
      </c>
      <c r="C4" s="58">
        <v>750</v>
      </c>
      <c r="D4" s="58">
        <v>375</v>
      </c>
      <c r="E4" s="58">
        <v>250</v>
      </c>
      <c r="F4" s="58">
        <v>375</v>
      </c>
      <c r="G4" s="58">
        <v>275</v>
      </c>
      <c r="H4" s="58">
        <v>325</v>
      </c>
      <c r="I4" s="58">
        <v>275</v>
      </c>
      <c r="J4" s="58">
        <v>150</v>
      </c>
      <c r="K4" s="60">
        <v>150</v>
      </c>
      <c r="L4" s="58">
        <v>750</v>
      </c>
      <c r="M4" s="58">
        <v>750</v>
      </c>
      <c r="N4" s="116">
        <f>SUM(B4,C4,D4,E4,F4,G4,H4,I4,J4,K4,L4,M4)</f>
        <v>4975</v>
      </c>
    </row>
    <row r="5" spans="1:15" ht="21" x14ac:dyDescent="0.5">
      <c r="A5" s="54" t="s">
        <v>93</v>
      </c>
      <c r="B5" s="58">
        <v>550</v>
      </c>
      <c r="C5" s="58">
        <v>250</v>
      </c>
      <c r="D5" s="58">
        <v>250</v>
      </c>
      <c r="E5" s="58">
        <v>250</v>
      </c>
      <c r="F5" s="58">
        <v>200</v>
      </c>
      <c r="G5" s="58">
        <v>575</v>
      </c>
      <c r="H5" s="58">
        <v>200</v>
      </c>
      <c r="I5" s="58">
        <v>350</v>
      </c>
      <c r="J5" s="58">
        <v>350</v>
      </c>
      <c r="K5" s="58">
        <v>375</v>
      </c>
      <c r="L5" s="58">
        <v>275</v>
      </c>
      <c r="M5" s="58">
        <v>550</v>
      </c>
      <c r="N5" s="116">
        <f>SUM(B5,C5,D5,E5,F5,G5,H5,I5,J5,K5,L5,M5,)</f>
        <v>4175</v>
      </c>
    </row>
    <row r="6" spans="1:15" ht="21" x14ac:dyDescent="0.5">
      <c r="A6" s="54"/>
      <c r="B6" s="59"/>
      <c r="C6" s="59"/>
      <c r="D6" s="59"/>
      <c r="E6" s="59"/>
      <c r="F6" s="59"/>
      <c r="G6" s="59"/>
      <c r="H6" s="59"/>
      <c r="I6" s="59"/>
      <c r="J6" s="59"/>
      <c r="K6" s="59"/>
      <c r="L6" s="59"/>
      <c r="M6" s="59"/>
      <c r="N6" s="115"/>
    </row>
    <row r="7" spans="1:15" ht="21" x14ac:dyDescent="0.5">
      <c r="A7" s="53" t="s">
        <v>95</v>
      </c>
      <c r="B7" s="58">
        <f t="shared" ref="B7:M7" si="0">SUM(B4,B5)</f>
        <v>1100</v>
      </c>
      <c r="C7" s="58">
        <f t="shared" si="0"/>
        <v>1000</v>
      </c>
      <c r="D7" s="58">
        <f t="shared" si="0"/>
        <v>625</v>
      </c>
      <c r="E7" s="58">
        <f t="shared" si="0"/>
        <v>500</v>
      </c>
      <c r="F7" s="58">
        <f t="shared" si="0"/>
        <v>575</v>
      </c>
      <c r="G7" s="58">
        <f t="shared" si="0"/>
        <v>850</v>
      </c>
      <c r="H7" s="58">
        <f t="shared" si="0"/>
        <v>525</v>
      </c>
      <c r="I7" s="58">
        <f t="shared" si="0"/>
        <v>625</v>
      </c>
      <c r="J7" s="58">
        <f t="shared" si="0"/>
        <v>500</v>
      </c>
      <c r="K7" s="58">
        <f t="shared" si="0"/>
        <v>525</v>
      </c>
      <c r="L7" s="58">
        <f t="shared" si="0"/>
        <v>1025</v>
      </c>
      <c r="M7" s="58">
        <f t="shared" si="0"/>
        <v>1300</v>
      </c>
      <c r="N7" s="116">
        <f>SUM(N4,N5)</f>
        <v>9150</v>
      </c>
    </row>
    <row r="8" spans="1:15" ht="21" x14ac:dyDescent="0.5">
      <c r="A8" s="53" t="s">
        <v>55</v>
      </c>
      <c r="B8" s="58">
        <v>0</v>
      </c>
      <c r="C8" s="58">
        <v>0</v>
      </c>
      <c r="D8" s="58">
        <v>0</v>
      </c>
      <c r="E8" s="58">
        <v>0</v>
      </c>
      <c r="F8" s="58">
        <v>0</v>
      </c>
      <c r="G8" s="58">
        <v>0</v>
      </c>
      <c r="H8" s="58">
        <v>0</v>
      </c>
      <c r="I8" s="58">
        <v>0</v>
      </c>
      <c r="J8" s="58">
        <v>0</v>
      </c>
      <c r="K8" s="58">
        <v>0</v>
      </c>
      <c r="L8" s="58">
        <v>0</v>
      </c>
      <c r="M8" s="58">
        <v>0</v>
      </c>
      <c r="N8" s="114">
        <v>0</v>
      </c>
      <c r="O8" s="20"/>
    </row>
    <row r="9" spans="1:15" ht="21" x14ac:dyDescent="0.5">
      <c r="A9" s="54"/>
      <c r="B9" s="58"/>
      <c r="C9" s="58"/>
      <c r="D9" s="58"/>
      <c r="E9" s="58"/>
      <c r="F9" s="58"/>
      <c r="G9" s="58"/>
      <c r="H9" s="58"/>
      <c r="I9" s="58"/>
      <c r="J9" s="58"/>
      <c r="K9" s="58"/>
      <c r="L9" s="58"/>
      <c r="M9" s="58"/>
      <c r="N9" s="114"/>
      <c r="O9" s="20"/>
    </row>
    <row r="10" spans="1:15" ht="21" x14ac:dyDescent="0.5">
      <c r="A10" s="53" t="s">
        <v>96</v>
      </c>
      <c r="B10" s="60">
        <f t="shared" ref="B10:N10" si="1">B7-B8</f>
        <v>1100</v>
      </c>
      <c r="C10" s="60">
        <f t="shared" si="1"/>
        <v>1000</v>
      </c>
      <c r="D10" s="60">
        <f t="shared" si="1"/>
        <v>625</v>
      </c>
      <c r="E10" s="60">
        <f t="shared" si="1"/>
        <v>500</v>
      </c>
      <c r="F10" s="60">
        <f t="shared" si="1"/>
        <v>575</v>
      </c>
      <c r="G10" s="60">
        <f t="shared" si="1"/>
        <v>850</v>
      </c>
      <c r="H10" s="60">
        <f t="shared" si="1"/>
        <v>525</v>
      </c>
      <c r="I10" s="60">
        <f t="shared" si="1"/>
        <v>625</v>
      </c>
      <c r="J10" s="60">
        <f t="shared" si="1"/>
        <v>500</v>
      </c>
      <c r="K10" s="60">
        <f t="shared" si="1"/>
        <v>525</v>
      </c>
      <c r="L10" s="60">
        <f t="shared" si="1"/>
        <v>1025</v>
      </c>
      <c r="M10" s="60">
        <f t="shared" si="1"/>
        <v>1300</v>
      </c>
      <c r="N10" s="116">
        <f t="shared" si="1"/>
        <v>9150</v>
      </c>
    </row>
    <row r="11" spans="1:15" ht="21" x14ac:dyDescent="0.5">
      <c r="A11" s="54"/>
      <c r="B11" s="59"/>
      <c r="C11" s="59"/>
      <c r="D11" s="59"/>
      <c r="E11" s="59"/>
      <c r="F11" s="59"/>
      <c r="G11" s="59"/>
      <c r="H11" s="59"/>
      <c r="I11" s="59"/>
      <c r="J11" s="59"/>
      <c r="K11" s="59"/>
      <c r="L11" s="59"/>
      <c r="M11" s="59"/>
      <c r="N11" s="115"/>
    </row>
    <row r="12" spans="1:15" ht="21" x14ac:dyDescent="0.5">
      <c r="A12" s="53" t="s">
        <v>97</v>
      </c>
      <c r="B12" s="59"/>
      <c r="C12" s="59"/>
      <c r="D12" s="59"/>
      <c r="E12" s="59"/>
      <c r="F12" s="59"/>
      <c r="G12" s="59"/>
      <c r="H12" s="59"/>
      <c r="I12" s="59"/>
      <c r="J12" s="59"/>
      <c r="K12" s="59"/>
      <c r="L12" s="59"/>
      <c r="M12" s="59"/>
      <c r="N12" s="115"/>
    </row>
    <row r="13" spans="1:15" ht="21" x14ac:dyDescent="0.5">
      <c r="A13" s="54" t="s">
        <v>98</v>
      </c>
      <c r="B13" s="58">
        <v>0</v>
      </c>
      <c r="C13" s="58">
        <v>0</v>
      </c>
      <c r="D13" s="58">
        <v>0</v>
      </c>
      <c r="E13" s="58">
        <v>0</v>
      </c>
      <c r="F13" s="58">
        <v>0</v>
      </c>
      <c r="G13" s="58">
        <v>0</v>
      </c>
      <c r="H13" s="58">
        <v>0</v>
      </c>
      <c r="I13" s="58">
        <v>0</v>
      </c>
      <c r="J13" s="58">
        <v>0</v>
      </c>
      <c r="K13" s="58">
        <v>0</v>
      </c>
      <c r="L13" s="58">
        <v>0</v>
      </c>
      <c r="M13" s="58">
        <v>0</v>
      </c>
      <c r="N13" s="114">
        <v>0</v>
      </c>
    </row>
    <row r="14" spans="1:15" ht="21" x14ac:dyDescent="0.5">
      <c r="A14" s="54" t="s">
        <v>99</v>
      </c>
      <c r="B14" s="58">
        <v>0</v>
      </c>
      <c r="C14" s="58">
        <v>0</v>
      </c>
      <c r="D14" s="58">
        <v>0</v>
      </c>
      <c r="E14" s="58">
        <v>0</v>
      </c>
      <c r="F14" s="58">
        <v>0</v>
      </c>
      <c r="G14" s="58">
        <v>0</v>
      </c>
      <c r="H14" s="58">
        <v>0</v>
      </c>
      <c r="I14" s="58">
        <v>0</v>
      </c>
      <c r="J14" s="58">
        <v>0</v>
      </c>
      <c r="K14" s="58">
        <v>0</v>
      </c>
      <c r="L14" s="58">
        <v>0</v>
      </c>
      <c r="M14" s="58">
        <v>0</v>
      </c>
      <c r="N14" s="114">
        <v>0</v>
      </c>
    </row>
    <row r="15" spans="1:15" ht="21" x14ac:dyDescent="0.5">
      <c r="A15" s="54" t="s">
        <v>100</v>
      </c>
      <c r="B15" s="58">
        <v>0</v>
      </c>
      <c r="C15" s="58">
        <v>0</v>
      </c>
      <c r="D15" s="58">
        <v>0</v>
      </c>
      <c r="E15" s="61">
        <v>0</v>
      </c>
      <c r="F15" s="58">
        <v>0</v>
      </c>
      <c r="G15" s="58">
        <v>0</v>
      </c>
      <c r="H15" s="58">
        <v>0</v>
      </c>
      <c r="I15" s="58">
        <v>0</v>
      </c>
      <c r="J15" s="58">
        <v>0</v>
      </c>
      <c r="K15" s="58">
        <v>0</v>
      </c>
      <c r="L15" s="58">
        <v>0</v>
      </c>
      <c r="M15" s="58">
        <v>0</v>
      </c>
      <c r="N15" s="114">
        <v>0</v>
      </c>
    </row>
    <row r="16" spans="1:15" ht="21" x14ac:dyDescent="0.5">
      <c r="A16" s="54" t="s">
        <v>44</v>
      </c>
      <c r="B16" s="58">
        <v>70</v>
      </c>
      <c r="C16" s="58">
        <v>70</v>
      </c>
      <c r="D16" s="58">
        <v>70</v>
      </c>
      <c r="E16" s="58">
        <v>70</v>
      </c>
      <c r="F16" s="58">
        <v>70</v>
      </c>
      <c r="G16" s="58">
        <v>70</v>
      </c>
      <c r="H16" s="58">
        <v>70</v>
      </c>
      <c r="I16" s="58">
        <v>70</v>
      </c>
      <c r="J16" s="58">
        <v>70</v>
      </c>
      <c r="K16" s="58">
        <v>70</v>
      </c>
      <c r="L16" s="58">
        <v>70</v>
      </c>
      <c r="M16" s="58">
        <v>70</v>
      </c>
      <c r="N16" s="114">
        <f>SUM(B16,C16,D16,E16,F16,G16,H16,I16,J16,K16,L16,M16)</f>
        <v>840</v>
      </c>
    </row>
    <row r="17" spans="1:14" ht="21" x14ac:dyDescent="0.5">
      <c r="A17" s="54" t="s">
        <v>101</v>
      </c>
      <c r="B17" s="58">
        <v>0</v>
      </c>
      <c r="C17" s="58"/>
      <c r="D17" s="58"/>
      <c r="E17" s="58"/>
      <c r="F17" s="58"/>
      <c r="G17" s="58"/>
      <c r="H17" s="58"/>
      <c r="I17" s="58"/>
      <c r="J17" s="58"/>
      <c r="K17" s="58"/>
      <c r="L17" s="58"/>
      <c r="M17" s="58"/>
      <c r="N17" s="114"/>
    </row>
    <row r="18" spans="1:14" ht="21" x14ac:dyDescent="0.5">
      <c r="A18" s="54" t="s">
        <v>103</v>
      </c>
      <c r="B18" s="58">
        <v>150</v>
      </c>
      <c r="C18" s="58">
        <v>150</v>
      </c>
      <c r="D18" s="58">
        <v>150</v>
      </c>
      <c r="E18" s="58">
        <v>150</v>
      </c>
      <c r="F18" s="58">
        <v>150</v>
      </c>
      <c r="G18" s="58">
        <v>150</v>
      </c>
      <c r="H18" s="58">
        <v>150</v>
      </c>
      <c r="I18" s="58">
        <v>150</v>
      </c>
      <c r="J18" s="58">
        <v>150</v>
      </c>
      <c r="K18" s="58">
        <v>150</v>
      </c>
      <c r="L18" s="58">
        <v>150</v>
      </c>
      <c r="M18" s="58">
        <v>150</v>
      </c>
      <c r="N18" s="114">
        <f>SUM(B18,C18,D18,E18,F18,G18,H18,I18,J18,K18,L18,M18)</f>
        <v>1800</v>
      </c>
    </row>
    <row r="19" spans="1:14" ht="21" x14ac:dyDescent="0.5">
      <c r="A19" s="54"/>
      <c r="B19" s="58"/>
      <c r="C19" s="59"/>
      <c r="D19" s="59"/>
      <c r="E19" s="59"/>
      <c r="F19" s="59"/>
      <c r="G19" s="59"/>
      <c r="H19" s="59"/>
      <c r="I19" s="59"/>
      <c r="J19" s="59"/>
      <c r="K19" s="59"/>
      <c r="L19" s="59"/>
      <c r="M19" s="59"/>
      <c r="N19" s="115"/>
    </row>
    <row r="20" spans="1:14" ht="21" x14ac:dyDescent="0.5">
      <c r="A20" s="53" t="s">
        <v>102</v>
      </c>
      <c r="B20" s="60">
        <f>SUM(B13,B14,B16,,B18,)</f>
        <v>220</v>
      </c>
      <c r="C20" s="60">
        <f t="shared" ref="C20:M20" si="2">SUM(C16,C18)</f>
        <v>220</v>
      </c>
      <c r="D20" s="60">
        <f t="shared" si="2"/>
        <v>220</v>
      </c>
      <c r="E20" s="60">
        <f t="shared" si="2"/>
        <v>220</v>
      </c>
      <c r="F20" s="60">
        <f t="shared" si="2"/>
        <v>220</v>
      </c>
      <c r="G20" s="60">
        <f t="shared" si="2"/>
        <v>220</v>
      </c>
      <c r="H20" s="60">
        <f t="shared" si="2"/>
        <v>220</v>
      </c>
      <c r="I20" s="60">
        <f t="shared" si="2"/>
        <v>220</v>
      </c>
      <c r="J20" s="60">
        <f t="shared" si="2"/>
        <v>220</v>
      </c>
      <c r="K20" s="60">
        <f t="shared" si="2"/>
        <v>220</v>
      </c>
      <c r="L20" s="60">
        <f t="shared" si="2"/>
        <v>220</v>
      </c>
      <c r="M20" s="60">
        <f t="shared" si="2"/>
        <v>220</v>
      </c>
      <c r="N20" s="116">
        <f>SUM(B20,C20,D20,E20,F20,G20,H20,I20,J20,K20,L20,M20)</f>
        <v>2640</v>
      </c>
    </row>
    <row r="21" spans="1:14" ht="21" x14ac:dyDescent="0.5">
      <c r="A21" s="53"/>
      <c r="B21" s="59"/>
      <c r="C21" s="59"/>
      <c r="D21" s="59"/>
      <c r="E21" s="59"/>
      <c r="F21" s="59"/>
      <c r="G21" s="59"/>
      <c r="H21" s="59"/>
      <c r="I21" s="59"/>
      <c r="J21" s="59"/>
      <c r="K21" s="59"/>
      <c r="L21" s="59"/>
      <c r="M21" s="59"/>
      <c r="N21" s="115"/>
    </row>
    <row r="22" spans="1:14" ht="21" x14ac:dyDescent="0.5">
      <c r="A22" s="54"/>
      <c r="B22" s="59"/>
      <c r="C22" s="59"/>
      <c r="D22" s="59"/>
      <c r="E22" s="59"/>
      <c r="F22" s="59"/>
      <c r="G22" s="59"/>
      <c r="H22" s="59"/>
      <c r="I22" s="59"/>
      <c r="J22" s="59"/>
      <c r="K22" s="59"/>
      <c r="L22" s="59"/>
      <c r="M22" s="59"/>
      <c r="N22" s="115"/>
    </row>
    <row r="23" spans="1:14" ht="21" x14ac:dyDescent="0.5">
      <c r="A23" s="53" t="s">
        <v>104</v>
      </c>
      <c r="B23" s="60">
        <f t="shared" ref="B23:M23" si="3">B10-B20</f>
        <v>880</v>
      </c>
      <c r="C23" s="60">
        <f t="shared" si="3"/>
        <v>780</v>
      </c>
      <c r="D23" s="60">
        <f t="shared" si="3"/>
        <v>405</v>
      </c>
      <c r="E23" s="60">
        <f t="shared" si="3"/>
        <v>280</v>
      </c>
      <c r="F23" s="60">
        <f t="shared" si="3"/>
        <v>355</v>
      </c>
      <c r="G23" s="60">
        <f t="shared" si="3"/>
        <v>630</v>
      </c>
      <c r="H23" s="60">
        <f t="shared" si="3"/>
        <v>305</v>
      </c>
      <c r="I23" s="60">
        <f t="shared" si="3"/>
        <v>405</v>
      </c>
      <c r="J23" s="60">
        <f t="shared" si="3"/>
        <v>280</v>
      </c>
      <c r="K23" s="60">
        <f t="shared" si="3"/>
        <v>305</v>
      </c>
      <c r="L23" s="60">
        <f t="shared" si="3"/>
        <v>805</v>
      </c>
      <c r="M23" s="60">
        <f t="shared" si="3"/>
        <v>1080</v>
      </c>
      <c r="N23" s="116">
        <f>SUM(B23,C23,D23,E23,F23,G23,H23,I23,J23,K23,L23,M23,)</f>
        <v>6510</v>
      </c>
    </row>
    <row r="24" spans="1:14" ht="21" x14ac:dyDescent="0.5">
      <c r="A24" s="54" t="s">
        <v>105</v>
      </c>
      <c r="B24" s="58">
        <v>0</v>
      </c>
      <c r="C24" s="58">
        <v>0</v>
      </c>
      <c r="D24" s="58">
        <v>0</v>
      </c>
      <c r="E24" s="58">
        <v>0</v>
      </c>
      <c r="F24" s="58">
        <v>0</v>
      </c>
      <c r="G24" s="58">
        <v>0</v>
      </c>
      <c r="H24" s="58">
        <v>0</v>
      </c>
      <c r="I24" s="58">
        <v>0</v>
      </c>
      <c r="J24" s="58">
        <v>0</v>
      </c>
      <c r="K24" s="58">
        <v>0</v>
      </c>
      <c r="L24" s="58">
        <v>0</v>
      </c>
      <c r="M24" s="58">
        <v>0</v>
      </c>
      <c r="N24" s="114">
        <v>0</v>
      </c>
    </row>
    <row r="25" spans="1:14" ht="21" x14ac:dyDescent="0.5">
      <c r="A25" s="53" t="s">
        <v>106</v>
      </c>
      <c r="B25" s="60">
        <f>B23-B24</f>
        <v>880</v>
      </c>
      <c r="C25" s="60">
        <f>C23-D24</f>
        <v>780</v>
      </c>
      <c r="D25" s="60">
        <f>D23-D24</f>
        <v>405</v>
      </c>
      <c r="E25" s="60">
        <f>E23-E24</f>
        <v>280</v>
      </c>
      <c r="F25" s="60">
        <f>F23-F24</f>
        <v>355</v>
      </c>
      <c r="G25" s="60">
        <f>G23-G24</f>
        <v>630</v>
      </c>
      <c r="H25" s="60">
        <f>H23</f>
        <v>305</v>
      </c>
      <c r="I25" s="60">
        <f>I23-I24</f>
        <v>405</v>
      </c>
      <c r="J25" s="60">
        <f>J23-J24</f>
        <v>280</v>
      </c>
      <c r="K25" s="60">
        <f>K23-K24</f>
        <v>305</v>
      </c>
      <c r="L25" s="60">
        <f>L23-L24</f>
        <v>805</v>
      </c>
      <c r="M25" s="60">
        <f>M23-M24</f>
        <v>1080</v>
      </c>
      <c r="N25" s="116">
        <f>SUM(B25,C25,D25,E25,F25,G25,H25,I25,J25,K25,L25,M25)</f>
        <v>6510</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1886-7D71-DF43-AAF6-B26B3FE34E2A}">
  <dimension ref="A1:N45"/>
  <sheetViews>
    <sheetView tabSelected="1" zoomScale="54" zoomScaleNormal="54" workbookViewId="0">
      <selection activeCell="O16" sqref="O16"/>
    </sheetView>
  </sheetViews>
  <sheetFormatPr defaultColWidth="10.6640625" defaultRowHeight="15.5" x14ac:dyDescent="0.35"/>
  <cols>
    <col min="1" max="1" width="47.75" customWidth="1"/>
    <col min="2" max="2" width="14.33203125" customWidth="1"/>
    <col min="3" max="3" width="15.5" customWidth="1"/>
    <col min="4" max="4" width="13.58203125" customWidth="1"/>
    <col min="5" max="6" width="14" customWidth="1"/>
    <col min="7" max="7" width="15.33203125" customWidth="1"/>
    <col min="8" max="8" width="15.6640625" customWidth="1"/>
    <col min="9" max="9" width="15.33203125" customWidth="1"/>
    <col min="10" max="10" width="16.83203125" customWidth="1"/>
    <col min="11" max="11" width="15.6640625" customWidth="1"/>
    <col min="12" max="12" width="16.83203125" customWidth="1"/>
    <col min="13" max="13" width="17.08203125" customWidth="1"/>
  </cols>
  <sheetData>
    <row r="1" spans="1:14" ht="23.5" x14ac:dyDescent="0.55000000000000004">
      <c r="A1" s="65" t="s">
        <v>3</v>
      </c>
      <c r="B1" s="37"/>
      <c r="C1" s="37"/>
      <c r="D1" s="37"/>
      <c r="E1" s="37"/>
      <c r="F1" s="37"/>
      <c r="G1" s="37"/>
      <c r="H1" s="37"/>
      <c r="I1" s="37"/>
      <c r="J1" s="37"/>
      <c r="K1" s="37"/>
      <c r="L1" s="37"/>
      <c r="M1" s="37"/>
    </row>
    <row r="2" spans="1:14" ht="21" x14ac:dyDescent="0.5">
      <c r="A2" s="37"/>
      <c r="B2" s="68" t="s">
        <v>10</v>
      </c>
      <c r="C2" s="68" t="s">
        <v>11</v>
      </c>
      <c r="D2" s="68" t="s">
        <v>12</v>
      </c>
      <c r="E2" s="68" t="s">
        <v>13</v>
      </c>
      <c r="F2" s="68" t="s">
        <v>14</v>
      </c>
      <c r="G2" s="68" t="s">
        <v>15</v>
      </c>
      <c r="H2" s="68" t="s">
        <v>16</v>
      </c>
      <c r="I2" s="68" t="s">
        <v>17</v>
      </c>
      <c r="J2" s="68" t="s">
        <v>18</v>
      </c>
      <c r="K2" s="68" t="s">
        <v>19</v>
      </c>
      <c r="L2" s="68" t="s">
        <v>20</v>
      </c>
      <c r="M2" s="68" t="s">
        <v>21</v>
      </c>
    </row>
    <row r="3" spans="1:14" ht="28.5" customHeight="1" x14ac:dyDescent="0.5">
      <c r="A3" s="53" t="s">
        <v>71</v>
      </c>
      <c r="B3" s="70">
        <v>0</v>
      </c>
      <c r="C3" s="70">
        <f>B3+B31</f>
        <v>1150</v>
      </c>
      <c r="D3" s="70">
        <f t="shared" ref="D3:M3" si="0">C3+C31</f>
        <v>2280</v>
      </c>
      <c r="E3" s="70">
        <f t="shared" si="0"/>
        <v>3035</v>
      </c>
      <c r="F3" s="70">
        <f t="shared" si="0"/>
        <v>3990</v>
      </c>
      <c r="G3" s="70">
        <f t="shared" si="0"/>
        <v>4445</v>
      </c>
      <c r="H3" s="70">
        <f t="shared" si="0"/>
        <v>5175</v>
      </c>
      <c r="I3" s="70">
        <f t="shared" si="0"/>
        <v>5830</v>
      </c>
      <c r="J3" s="70">
        <f t="shared" si="0"/>
        <v>7060</v>
      </c>
      <c r="K3" s="70">
        <f t="shared" si="0"/>
        <v>7940</v>
      </c>
      <c r="L3" s="70">
        <f t="shared" si="0"/>
        <v>8395</v>
      </c>
      <c r="M3" s="70">
        <f t="shared" si="0"/>
        <v>8950</v>
      </c>
    </row>
    <row r="4" spans="1:14" ht="21" x14ac:dyDescent="0.5">
      <c r="A4" s="54"/>
      <c r="B4" s="70"/>
      <c r="C4" s="70"/>
      <c r="D4" s="70"/>
      <c r="E4" s="70"/>
      <c r="F4" s="70"/>
      <c r="G4" s="70"/>
      <c r="H4" s="70"/>
      <c r="I4" s="70"/>
      <c r="J4" s="70"/>
      <c r="K4" s="70"/>
      <c r="L4" s="70"/>
      <c r="M4" s="70"/>
    </row>
    <row r="5" spans="1:14" ht="21" x14ac:dyDescent="0.5">
      <c r="A5" s="53" t="s">
        <v>74</v>
      </c>
      <c r="B5" s="71"/>
      <c r="C5" s="71"/>
      <c r="D5" s="71"/>
      <c r="E5" s="71"/>
      <c r="F5" s="71"/>
      <c r="G5" s="71"/>
      <c r="H5" s="71"/>
      <c r="I5" s="71"/>
      <c r="J5" s="71"/>
      <c r="K5" s="71"/>
      <c r="L5" s="71"/>
      <c r="M5" s="71"/>
    </row>
    <row r="6" spans="1:14" ht="21" x14ac:dyDescent="0.5">
      <c r="A6" s="54" t="s">
        <v>73</v>
      </c>
      <c r="B6" s="72">
        <f>'Income Statement Year 1 '!B7</f>
        <v>1220</v>
      </c>
      <c r="C6" s="72">
        <f>'Income Statement Year 1 '!C7</f>
        <v>1200</v>
      </c>
      <c r="D6" s="72">
        <f>'Income Statement Year 1 '!D7</f>
        <v>825</v>
      </c>
      <c r="E6" s="72">
        <f>'Income Statement Year 1 '!E7</f>
        <v>1025</v>
      </c>
      <c r="F6" s="72">
        <f>'Income Statement Year 1 '!F7</f>
        <v>525</v>
      </c>
      <c r="G6" s="72">
        <f>'Income Statement Year 1 '!G7</f>
        <v>800</v>
      </c>
      <c r="H6" s="72">
        <f>'Income Statement Year 1 '!H7</f>
        <v>725</v>
      </c>
      <c r="I6" s="72">
        <f>'Income Statement Year 1 '!I7</f>
        <v>1300</v>
      </c>
      <c r="J6" s="72">
        <f>'Income Statement Year 1 '!J7</f>
        <v>950</v>
      </c>
      <c r="K6" s="72">
        <f>'Income Statement Year 1 '!K7</f>
        <v>525</v>
      </c>
      <c r="L6" s="72">
        <f>'Income Statement Year 1 '!L7</f>
        <v>625</v>
      </c>
      <c r="M6" s="72">
        <f>'Income Statement Year 1 '!M7</f>
        <v>1025</v>
      </c>
    </row>
    <row r="7" spans="1:14" ht="21" x14ac:dyDescent="0.5">
      <c r="A7" s="54" t="s">
        <v>72</v>
      </c>
      <c r="B7" s="70">
        <v>0</v>
      </c>
      <c r="C7" s="70">
        <v>0</v>
      </c>
      <c r="D7" s="70">
        <v>0</v>
      </c>
      <c r="E7" s="70">
        <v>0</v>
      </c>
      <c r="F7" s="70">
        <v>0</v>
      </c>
      <c r="G7" s="70">
        <v>0</v>
      </c>
      <c r="H7" s="70">
        <v>0</v>
      </c>
      <c r="I7" s="70">
        <v>0</v>
      </c>
      <c r="J7" s="70">
        <v>0</v>
      </c>
      <c r="K7" s="70">
        <v>0</v>
      </c>
      <c r="L7" s="70">
        <v>0</v>
      </c>
      <c r="M7" s="70">
        <v>0</v>
      </c>
    </row>
    <row r="8" spans="1:14" ht="21" x14ac:dyDescent="0.5">
      <c r="A8" s="54"/>
      <c r="B8" s="71"/>
      <c r="C8" s="71"/>
      <c r="D8" s="71"/>
      <c r="E8" s="71"/>
      <c r="F8" s="71"/>
      <c r="G8" s="71"/>
      <c r="H8" s="71"/>
      <c r="I8" s="71"/>
      <c r="J8" s="71"/>
      <c r="K8" s="71"/>
      <c r="L8" s="71"/>
      <c r="M8" s="71"/>
    </row>
    <row r="9" spans="1:14" ht="21" x14ac:dyDescent="0.5">
      <c r="A9" s="53" t="s">
        <v>75</v>
      </c>
      <c r="B9" s="70">
        <f>B6+B7</f>
        <v>1220</v>
      </c>
      <c r="C9" s="70">
        <f t="shared" ref="C9:M9" si="1">C6+C7</f>
        <v>1200</v>
      </c>
      <c r="D9" s="70">
        <f t="shared" si="1"/>
        <v>825</v>
      </c>
      <c r="E9" s="70">
        <f t="shared" si="1"/>
        <v>1025</v>
      </c>
      <c r="F9" s="70">
        <f t="shared" si="1"/>
        <v>525</v>
      </c>
      <c r="G9" s="70">
        <f t="shared" si="1"/>
        <v>800</v>
      </c>
      <c r="H9" s="70">
        <f t="shared" si="1"/>
        <v>725</v>
      </c>
      <c r="I9" s="70">
        <f t="shared" si="1"/>
        <v>1300</v>
      </c>
      <c r="J9" s="70">
        <f t="shared" si="1"/>
        <v>950</v>
      </c>
      <c r="K9" s="70">
        <f t="shared" si="1"/>
        <v>525</v>
      </c>
      <c r="L9" s="70">
        <f t="shared" si="1"/>
        <v>625</v>
      </c>
      <c r="M9" s="70">
        <f t="shared" si="1"/>
        <v>1025</v>
      </c>
      <c r="N9" s="20"/>
    </row>
    <row r="10" spans="1:14" ht="21" x14ac:dyDescent="0.5">
      <c r="A10" s="53"/>
      <c r="B10" s="70"/>
      <c r="C10" s="70"/>
      <c r="D10" s="70"/>
      <c r="E10" s="70"/>
      <c r="F10" s="70"/>
      <c r="G10" s="70"/>
      <c r="H10" s="70"/>
      <c r="I10" s="70"/>
      <c r="J10" s="70"/>
      <c r="K10" s="70"/>
      <c r="L10" s="70"/>
      <c r="M10" s="70"/>
      <c r="N10" s="20"/>
    </row>
    <row r="11" spans="1:14" ht="21" x14ac:dyDescent="0.5">
      <c r="A11" s="53" t="s">
        <v>84</v>
      </c>
      <c r="B11" s="70">
        <f>B3+B9</f>
        <v>1220</v>
      </c>
      <c r="C11" s="70">
        <f t="shared" ref="C11:M11" si="2">C3+C9</f>
        <v>2350</v>
      </c>
      <c r="D11" s="70">
        <f t="shared" si="2"/>
        <v>3105</v>
      </c>
      <c r="E11" s="70">
        <f t="shared" si="2"/>
        <v>4060</v>
      </c>
      <c r="F11" s="70">
        <f t="shared" si="2"/>
        <v>4515</v>
      </c>
      <c r="G11" s="70">
        <f t="shared" si="2"/>
        <v>5245</v>
      </c>
      <c r="H11" s="70">
        <f t="shared" si="2"/>
        <v>5900</v>
      </c>
      <c r="I11" s="70">
        <f t="shared" si="2"/>
        <v>7130</v>
      </c>
      <c r="J11" s="70">
        <f t="shared" si="2"/>
        <v>8010</v>
      </c>
      <c r="K11" s="70">
        <f t="shared" si="2"/>
        <v>8465</v>
      </c>
      <c r="L11" s="70">
        <f t="shared" si="2"/>
        <v>9020</v>
      </c>
      <c r="M11" s="70">
        <f t="shared" si="2"/>
        <v>9975</v>
      </c>
      <c r="N11" s="20"/>
    </row>
    <row r="12" spans="1:14" ht="21" x14ac:dyDescent="0.5">
      <c r="A12" s="54"/>
      <c r="B12" s="71"/>
      <c r="C12" s="71"/>
      <c r="D12" s="71"/>
      <c r="E12" s="71"/>
      <c r="F12" s="71"/>
      <c r="G12" s="71"/>
      <c r="H12" s="71"/>
      <c r="I12" s="71"/>
      <c r="J12" s="71"/>
      <c r="K12" s="71"/>
      <c r="L12" s="71"/>
      <c r="M12" s="71"/>
    </row>
    <row r="13" spans="1:14" ht="21" x14ac:dyDescent="0.5">
      <c r="A13" s="53" t="s">
        <v>76</v>
      </c>
      <c r="B13" s="71"/>
      <c r="C13" s="71"/>
      <c r="D13" s="71"/>
      <c r="E13" s="71"/>
      <c r="F13" s="71"/>
      <c r="G13" s="71"/>
      <c r="H13" s="71"/>
      <c r="I13" s="71"/>
      <c r="J13" s="71"/>
      <c r="K13" s="71"/>
      <c r="L13" s="71"/>
      <c r="M13" s="71"/>
    </row>
    <row r="14" spans="1:14" ht="21" x14ac:dyDescent="0.5">
      <c r="A14" s="54" t="s">
        <v>55</v>
      </c>
      <c r="B14" s="70">
        <f>'Income Statement Year 1 '!B8</f>
        <v>0</v>
      </c>
      <c r="C14" s="70">
        <f>'Income Statement Year 1 '!C8</f>
        <v>0</v>
      </c>
      <c r="D14" s="70">
        <f>'Income Statement Year 1 '!D8</f>
        <v>0</v>
      </c>
      <c r="E14" s="70">
        <f>'Income Statement Year 1 '!E8</f>
        <v>0</v>
      </c>
      <c r="F14" s="70">
        <f>'Income Statement Year 1 '!F8</f>
        <v>0</v>
      </c>
      <c r="G14" s="70">
        <f>'Income Statement Year 1 '!G8</f>
        <v>0</v>
      </c>
      <c r="H14" s="70">
        <f>'Income Statement Year 1 '!H8</f>
        <v>0</v>
      </c>
      <c r="I14" s="70">
        <f>'Income Statement Year 1 '!I8</f>
        <v>0</v>
      </c>
      <c r="J14" s="70">
        <f>'Income Statement Year 1 '!J8</f>
        <v>0</v>
      </c>
      <c r="K14" s="70">
        <f>'Income Statement Year 1 '!K8</f>
        <v>0</v>
      </c>
      <c r="L14" s="70">
        <f>'Income Statement Year 1 '!L8</f>
        <v>0</v>
      </c>
      <c r="M14" s="70">
        <f>'Income Statement Year 1 '!M8</f>
        <v>0</v>
      </c>
      <c r="N14" s="20"/>
    </row>
    <row r="15" spans="1:14" ht="21" x14ac:dyDescent="0.5">
      <c r="A15" s="54"/>
      <c r="B15" s="70"/>
      <c r="C15" s="70"/>
      <c r="D15" s="70"/>
      <c r="E15" s="70"/>
      <c r="F15" s="70"/>
      <c r="G15" s="70"/>
      <c r="H15" s="70"/>
      <c r="I15" s="70"/>
      <c r="J15" s="70"/>
      <c r="K15" s="70"/>
      <c r="L15" s="70"/>
      <c r="M15" s="70"/>
      <c r="N15" s="20"/>
    </row>
    <row r="16" spans="1:14" ht="21" x14ac:dyDescent="0.5">
      <c r="A16" s="69" t="s">
        <v>80</v>
      </c>
      <c r="B16" s="71"/>
      <c r="C16" s="70">
        <f t="shared" ref="C16:M16" si="3">C14+C15</f>
        <v>0</v>
      </c>
      <c r="D16" s="70">
        <f t="shared" si="3"/>
        <v>0</v>
      </c>
      <c r="E16" s="70">
        <f t="shared" si="3"/>
        <v>0</v>
      </c>
      <c r="F16" s="70">
        <f t="shared" si="3"/>
        <v>0</v>
      </c>
      <c r="G16" s="70">
        <f t="shared" si="3"/>
        <v>0</v>
      </c>
      <c r="H16" s="70">
        <f t="shared" si="3"/>
        <v>0</v>
      </c>
      <c r="I16" s="70">
        <f t="shared" si="3"/>
        <v>0</v>
      </c>
      <c r="J16" s="70">
        <f t="shared" si="3"/>
        <v>0</v>
      </c>
      <c r="K16" s="70">
        <f t="shared" si="3"/>
        <v>0</v>
      </c>
      <c r="L16" s="70">
        <f t="shared" si="3"/>
        <v>0</v>
      </c>
      <c r="M16" s="70">
        <f t="shared" si="3"/>
        <v>0</v>
      </c>
      <c r="N16" s="20"/>
    </row>
    <row r="17" spans="1:14" ht="21" x14ac:dyDescent="0.5">
      <c r="A17" s="69"/>
      <c r="B17" s="71"/>
      <c r="C17" s="71"/>
      <c r="D17" s="70"/>
      <c r="E17" s="70"/>
      <c r="F17" s="70"/>
      <c r="G17" s="70"/>
      <c r="H17" s="70"/>
      <c r="I17" s="70"/>
      <c r="J17" s="70"/>
      <c r="K17" s="70"/>
      <c r="L17" s="70"/>
      <c r="M17" s="70"/>
      <c r="N17" s="20"/>
    </row>
    <row r="18" spans="1:14" ht="21" x14ac:dyDescent="0.5">
      <c r="A18" s="53" t="s">
        <v>77</v>
      </c>
      <c r="B18" s="71"/>
      <c r="C18" s="71"/>
      <c r="D18" s="71"/>
      <c r="E18" s="71"/>
      <c r="F18" s="71"/>
      <c r="G18" s="71"/>
      <c r="H18" s="71"/>
      <c r="I18" s="71"/>
      <c r="J18" s="71"/>
      <c r="K18" s="71"/>
      <c r="L18" s="71"/>
      <c r="M18" s="71"/>
    </row>
    <row r="19" spans="1:14" ht="21" x14ac:dyDescent="0.5">
      <c r="A19" s="54" t="s">
        <v>78</v>
      </c>
      <c r="B19" s="72">
        <f>'Income Statement Year 1 '!B13</f>
        <v>0</v>
      </c>
      <c r="C19" s="72">
        <f>'Income Statement Year 1 '!C13</f>
        <v>0</v>
      </c>
      <c r="D19" s="72">
        <f>'Income Statement Year 1 '!D13</f>
        <v>0</v>
      </c>
      <c r="E19" s="72">
        <f>'Income Statement Year 1 '!E13</f>
        <v>0</v>
      </c>
      <c r="F19" s="72">
        <f>'Income Statement Year 1 '!F13</f>
        <v>0</v>
      </c>
      <c r="G19" s="72">
        <f>'Income Statement Year 1 '!G13</f>
        <v>0</v>
      </c>
      <c r="H19" s="72">
        <f>'Income Statement Year 1 '!H13</f>
        <v>0</v>
      </c>
      <c r="I19" s="72">
        <f>'Income Statement Year 1 '!I13</f>
        <v>0</v>
      </c>
      <c r="J19" s="72">
        <f>'Income Statement Year 1 '!J13</f>
        <v>0</v>
      </c>
      <c r="K19" s="72">
        <f>'Income Statement Year 1 '!K13</f>
        <v>0</v>
      </c>
      <c r="L19" s="72">
        <f>'Income Statement Year 1 '!L13</f>
        <v>0</v>
      </c>
      <c r="M19" s="72">
        <f>'Income Statement Year 1 '!M13</f>
        <v>0</v>
      </c>
    </row>
    <row r="20" spans="1:14" ht="21" x14ac:dyDescent="0.5">
      <c r="A20" s="54" t="s">
        <v>108</v>
      </c>
      <c r="B20" s="72">
        <f>'Income Statement Year 1 '!B15</f>
        <v>0</v>
      </c>
      <c r="C20" s="72">
        <f>'Income Statement Year 1 '!C15</f>
        <v>0</v>
      </c>
      <c r="D20" s="72">
        <f>'Income Statement Year 1 '!D15</f>
        <v>0</v>
      </c>
      <c r="E20" s="72">
        <f>'Income Statement Year 1 '!E15</f>
        <v>0</v>
      </c>
      <c r="F20" s="72">
        <f>'Income Statement Year 1 '!F15</f>
        <v>0</v>
      </c>
      <c r="G20" s="72">
        <f>'Income Statement Year 1 '!G15</f>
        <v>0</v>
      </c>
      <c r="H20" s="72">
        <f>'Income Statement Year 1 '!H15</f>
        <v>0</v>
      </c>
      <c r="I20" s="72">
        <f>'Income Statement Year 1 '!I15</f>
        <v>0</v>
      </c>
      <c r="J20" s="72">
        <f>'Income Statement Year 1 '!J15</f>
        <v>0</v>
      </c>
      <c r="K20" s="72">
        <f>'Income Statement Year 1 '!K15</f>
        <v>0</v>
      </c>
      <c r="L20" s="72">
        <f>'Income Statement Year 1 '!L15</f>
        <v>0</v>
      </c>
      <c r="M20" s="72">
        <f>'Income Statement Year 1 '!M15</f>
        <v>0</v>
      </c>
    </row>
    <row r="21" spans="1:14" ht="21" x14ac:dyDescent="0.5">
      <c r="A21" s="54" t="s">
        <v>107</v>
      </c>
      <c r="B21" s="72">
        <f>'Income Statement Year 1 '!B16</f>
        <v>70</v>
      </c>
      <c r="C21" s="72">
        <f>'Income Statement Year 1 '!C16</f>
        <v>70</v>
      </c>
      <c r="D21" s="72">
        <f>'Income Statement Year 1 '!D16</f>
        <v>70</v>
      </c>
      <c r="E21" s="72">
        <f>'Income Statement Year 1 '!E16</f>
        <v>70</v>
      </c>
      <c r="F21" s="72">
        <f>'Income Statement Year 1 '!F16</f>
        <v>70</v>
      </c>
      <c r="G21" s="72">
        <f>'Income Statement Year 1 '!G16</f>
        <v>70</v>
      </c>
      <c r="H21" s="72">
        <f>'Income Statement Year 1 '!H16</f>
        <v>70</v>
      </c>
      <c r="I21" s="72">
        <f>'Income Statement Year 1 '!I16</f>
        <v>70</v>
      </c>
      <c r="J21" s="72">
        <f>'Income Statement Year 1 '!J16</f>
        <v>70</v>
      </c>
      <c r="K21" s="72">
        <f>'Income Statement Year 1 '!K16</f>
        <v>70</v>
      </c>
      <c r="L21" s="72">
        <f>'Income Statement Year 1 '!L16</f>
        <v>70</v>
      </c>
      <c r="M21" s="72">
        <f>'Income Statement Year 1 '!M16</f>
        <v>70</v>
      </c>
    </row>
    <row r="22" spans="1:14" ht="21" x14ac:dyDescent="0.5">
      <c r="A22" s="54"/>
      <c r="B22" s="71"/>
      <c r="C22" s="71"/>
      <c r="D22" s="71"/>
      <c r="E22" s="71"/>
      <c r="F22" s="71"/>
      <c r="G22" s="71"/>
      <c r="H22" s="71"/>
      <c r="I22" s="71"/>
      <c r="J22" s="71"/>
      <c r="K22" s="71"/>
      <c r="L22" s="71"/>
      <c r="M22" s="71"/>
    </row>
    <row r="23" spans="1:14" ht="21" x14ac:dyDescent="0.5">
      <c r="A23" s="69" t="s">
        <v>79</v>
      </c>
      <c r="B23" s="72">
        <f>SUM(B19,B21)</f>
        <v>70</v>
      </c>
      <c r="C23" s="72">
        <f t="shared" ref="C23:M23" si="4">SUM(C19,C20,C21)</f>
        <v>70</v>
      </c>
      <c r="D23" s="72">
        <f t="shared" si="4"/>
        <v>70</v>
      </c>
      <c r="E23" s="72">
        <f t="shared" si="4"/>
        <v>70</v>
      </c>
      <c r="F23" s="72">
        <f t="shared" si="4"/>
        <v>70</v>
      </c>
      <c r="G23" s="72">
        <f t="shared" si="4"/>
        <v>70</v>
      </c>
      <c r="H23" s="72">
        <f t="shared" si="4"/>
        <v>70</v>
      </c>
      <c r="I23" s="72">
        <f t="shared" si="4"/>
        <v>70</v>
      </c>
      <c r="J23" s="72">
        <f t="shared" si="4"/>
        <v>70</v>
      </c>
      <c r="K23" s="72">
        <f t="shared" si="4"/>
        <v>70</v>
      </c>
      <c r="L23" s="72">
        <f t="shared" si="4"/>
        <v>70</v>
      </c>
      <c r="M23" s="72">
        <f t="shared" si="4"/>
        <v>70</v>
      </c>
    </row>
    <row r="24" spans="1:14" ht="21" x14ac:dyDescent="0.5">
      <c r="A24" s="54"/>
      <c r="B24" s="71"/>
      <c r="C24" s="71"/>
      <c r="D24" s="71"/>
      <c r="E24" s="71"/>
      <c r="F24" s="71"/>
      <c r="G24" s="71"/>
      <c r="H24" s="71"/>
      <c r="I24" s="71"/>
      <c r="J24" s="71"/>
      <c r="K24" s="71"/>
      <c r="L24" s="71"/>
      <c r="M24" s="71"/>
    </row>
    <row r="25" spans="1:14" ht="21" x14ac:dyDescent="0.5">
      <c r="A25" s="54"/>
      <c r="B25" s="71"/>
      <c r="C25" s="71"/>
      <c r="D25" s="71"/>
      <c r="E25" s="71"/>
      <c r="F25" s="71"/>
      <c r="G25" s="71"/>
      <c r="H25" s="71"/>
      <c r="I25" s="71"/>
      <c r="J25" s="71"/>
      <c r="K25" s="71"/>
      <c r="L25" s="71"/>
      <c r="M25" s="71"/>
    </row>
    <row r="26" spans="1:14" ht="21" x14ac:dyDescent="0.5">
      <c r="A26" s="53" t="s">
        <v>81</v>
      </c>
      <c r="B26" s="70">
        <f>B16+B23</f>
        <v>70</v>
      </c>
      <c r="C26" s="70">
        <f t="shared" ref="C26:M26" si="5">C16+C23</f>
        <v>70</v>
      </c>
      <c r="D26" s="70">
        <f t="shared" si="5"/>
        <v>70</v>
      </c>
      <c r="E26" s="70">
        <f t="shared" si="5"/>
        <v>70</v>
      </c>
      <c r="F26" s="70">
        <f t="shared" si="5"/>
        <v>70</v>
      </c>
      <c r="G26" s="70">
        <f t="shared" si="5"/>
        <v>70</v>
      </c>
      <c r="H26" s="70">
        <f t="shared" si="5"/>
        <v>70</v>
      </c>
      <c r="I26" s="70">
        <f t="shared" si="5"/>
        <v>70</v>
      </c>
      <c r="J26" s="70">
        <f t="shared" si="5"/>
        <v>70</v>
      </c>
      <c r="K26" s="70">
        <f t="shared" si="5"/>
        <v>70</v>
      </c>
      <c r="L26" s="70">
        <f t="shared" si="5"/>
        <v>70</v>
      </c>
      <c r="M26" s="70">
        <f t="shared" si="5"/>
        <v>70</v>
      </c>
      <c r="N26" s="20"/>
    </row>
    <row r="27" spans="1:14" ht="21" x14ac:dyDescent="0.5">
      <c r="A27" s="54"/>
      <c r="B27" s="70"/>
      <c r="C27" s="70"/>
      <c r="D27" s="70"/>
      <c r="E27" s="70"/>
      <c r="F27" s="70"/>
      <c r="G27" s="70"/>
      <c r="H27" s="70"/>
      <c r="I27" s="70"/>
      <c r="J27" s="70"/>
      <c r="K27" s="70"/>
      <c r="L27" s="70"/>
      <c r="M27" s="70"/>
      <c r="N27" s="20"/>
    </row>
    <row r="28" spans="1:14" ht="21" x14ac:dyDescent="0.5">
      <c r="A28" s="54" t="s">
        <v>82</v>
      </c>
      <c r="B28" s="70">
        <f>B9</f>
        <v>1220</v>
      </c>
      <c r="C28" s="70">
        <f t="shared" ref="C28:M28" si="6">C9</f>
        <v>1200</v>
      </c>
      <c r="D28" s="70">
        <f t="shared" si="6"/>
        <v>825</v>
      </c>
      <c r="E28" s="70">
        <f t="shared" si="6"/>
        <v>1025</v>
      </c>
      <c r="F28" s="70">
        <f t="shared" si="6"/>
        <v>525</v>
      </c>
      <c r="G28" s="70">
        <f t="shared" si="6"/>
        <v>800</v>
      </c>
      <c r="H28" s="70">
        <f t="shared" si="6"/>
        <v>725</v>
      </c>
      <c r="I28" s="70">
        <f t="shared" si="6"/>
        <v>1300</v>
      </c>
      <c r="J28" s="70">
        <f t="shared" si="6"/>
        <v>950</v>
      </c>
      <c r="K28" s="70">
        <f t="shared" si="6"/>
        <v>525</v>
      </c>
      <c r="L28" s="70">
        <f t="shared" si="6"/>
        <v>625</v>
      </c>
      <c r="M28" s="70">
        <f t="shared" si="6"/>
        <v>1025</v>
      </c>
      <c r="N28" s="20"/>
    </row>
    <row r="29" spans="1:14" ht="21" x14ac:dyDescent="0.5">
      <c r="A29" s="54" t="s">
        <v>83</v>
      </c>
      <c r="B29" s="70">
        <f>B26</f>
        <v>70</v>
      </c>
      <c r="C29" s="70">
        <f t="shared" ref="C29:M29" si="7">C26</f>
        <v>70</v>
      </c>
      <c r="D29" s="70">
        <f t="shared" si="7"/>
        <v>70</v>
      </c>
      <c r="E29" s="70">
        <f t="shared" si="7"/>
        <v>70</v>
      </c>
      <c r="F29" s="70">
        <f t="shared" si="7"/>
        <v>70</v>
      </c>
      <c r="G29" s="70">
        <f t="shared" si="7"/>
        <v>70</v>
      </c>
      <c r="H29" s="70">
        <f t="shared" si="7"/>
        <v>70</v>
      </c>
      <c r="I29" s="70">
        <f t="shared" si="7"/>
        <v>70</v>
      </c>
      <c r="J29" s="70">
        <f t="shared" si="7"/>
        <v>70</v>
      </c>
      <c r="K29" s="70">
        <f t="shared" si="7"/>
        <v>70</v>
      </c>
      <c r="L29" s="70">
        <f t="shared" si="7"/>
        <v>70</v>
      </c>
      <c r="M29" s="70">
        <f t="shared" si="7"/>
        <v>70</v>
      </c>
      <c r="N29" s="20"/>
    </row>
    <row r="30" spans="1:14" ht="21" x14ac:dyDescent="0.5">
      <c r="A30" s="54"/>
      <c r="B30" s="70"/>
      <c r="C30" s="70"/>
      <c r="D30" s="70"/>
      <c r="E30" s="70"/>
      <c r="F30" s="70"/>
      <c r="G30" s="70"/>
      <c r="H30" s="70"/>
      <c r="I30" s="70"/>
      <c r="J30" s="70"/>
      <c r="K30" s="70"/>
      <c r="L30" s="70"/>
      <c r="M30" s="70"/>
      <c r="N30" s="20"/>
    </row>
    <row r="31" spans="1:14" ht="21" x14ac:dyDescent="0.5">
      <c r="A31" s="53" t="s">
        <v>86</v>
      </c>
      <c r="B31" s="70">
        <f>B28-B29</f>
        <v>1150</v>
      </c>
      <c r="C31" s="70">
        <f t="shared" ref="C31:M31" si="8">C28-C29</f>
        <v>1130</v>
      </c>
      <c r="D31" s="70">
        <f t="shared" si="8"/>
        <v>755</v>
      </c>
      <c r="E31" s="70">
        <f t="shared" si="8"/>
        <v>955</v>
      </c>
      <c r="F31" s="70">
        <f t="shared" si="8"/>
        <v>455</v>
      </c>
      <c r="G31" s="70">
        <f t="shared" si="8"/>
        <v>730</v>
      </c>
      <c r="H31" s="70">
        <f t="shared" si="8"/>
        <v>655</v>
      </c>
      <c r="I31" s="70">
        <f t="shared" si="8"/>
        <v>1230</v>
      </c>
      <c r="J31" s="70">
        <f t="shared" si="8"/>
        <v>880</v>
      </c>
      <c r="K31" s="70">
        <f t="shared" si="8"/>
        <v>455</v>
      </c>
      <c r="L31" s="70">
        <f t="shared" si="8"/>
        <v>555</v>
      </c>
      <c r="M31" s="70">
        <f t="shared" si="8"/>
        <v>955</v>
      </c>
      <c r="N31" s="20"/>
    </row>
    <row r="32" spans="1:14" ht="21" x14ac:dyDescent="0.5">
      <c r="A32" s="54" t="s">
        <v>87</v>
      </c>
      <c r="B32" s="70"/>
      <c r="C32" s="70"/>
      <c r="D32" s="70"/>
      <c r="E32" s="70"/>
      <c r="F32" s="70"/>
      <c r="G32" s="70"/>
      <c r="H32" s="70"/>
      <c r="I32" s="70"/>
      <c r="J32" s="70"/>
      <c r="K32" s="70"/>
      <c r="L32" s="70"/>
      <c r="M32" s="70"/>
      <c r="N32" s="20"/>
    </row>
    <row r="33" spans="1:14" ht="21" x14ac:dyDescent="0.5">
      <c r="A33" s="53" t="s">
        <v>88</v>
      </c>
      <c r="B33" s="70">
        <f>B31-B32</f>
        <v>1150</v>
      </c>
      <c r="C33" s="70">
        <f t="shared" ref="C33:M33" si="9">C31-C32</f>
        <v>1130</v>
      </c>
      <c r="D33" s="70">
        <f t="shared" si="9"/>
        <v>755</v>
      </c>
      <c r="E33" s="70">
        <f t="shared" si="9"/>
        <v>955</v>
      </c>
      <c r="F33" s="70">
        <f t="shared" si="9"/>
        <v>455</v>
      </c>
      <c r="G33" s="70">
        <f t="shared" si="9"/>
        <v>730</v>
      </c>
      <c r="H33" s="70">
        <f t="shared" si="9"/>
        <v>655</v>
      </c>
      <c r="I33" s="70">
        <f t="shared" si="9"/>
        <v>1230</v>
      </c>
      <c r="J33" s="70">
        <f t="shared" si="9"/>
        <v>880</v>
      </c>
      <c r="K33" s="70">
        <f t="shared" si="9"/>
        <v>455</v>
      </c>
      <c r="L33" s="70">
        <f t="shared" si="9"/>
        <v>555</v>
      </c>
      <c r="M33" s="70">
        <f t="shared" si="9"/>
        <v>955</v>
      </c>
      <c r="N33" s="21"/>
    </row>
    <row r="34" spans="1:14" ht="21" x14ac:dyDescent="0.5">
      <c r="A34" s="54"/>
      <c r="B34" s="70"/>
      <c r="C34" s="70"/>
      <c r="D34" s="70"/>
      <c r="E34" s="70"/>
      <c r="F34" s="70"/>
      <c r="G34" s="70"/>
      <c r="H34" s="70"/>
      <c r="I34" s="70"/>
      <c r="J34" s="70"/>
      <c r="K34" s="70"/>
      <c r="L34" s="70"/>
      <c r="M34" s="70"/>
      <c r="N34" s="22"/>
    </row>
    <row r="35" spans="1:14" x14ac:dyDescent="0.35">
      <c r="N35" s="16"/>
    </row>
    <row r="36" spans="1:14" x14ac:dyDescent="0.35">
      <c r="N36" s="17"/>
    </row>
    <row r="37" spans="1:14" ht="17" x14ac:dyDescent="0.35">
      <c r="C37" s="13"/>
      <c r="N37" s="17"/>
    </row>
    <row r="38" spans="1:14" x14ac:dyDescent="0.35">
      <c r="N38" s="18"/>
    </row>
    <row r="39" spans="1:14" x14ac:dyDescent="0.35">
      <c r="N39" s="18"/>
    </row>
    <row r="40" spans="1:14" x14ac:dyDescent="0.35">
      <c r="N40" s="17"/>
    </row>
    <row r="41" spans="1:14" x14ac:dyDescent="0.35">
      <c r="N41" s="19"/>
    </row>
    <row r="42" spans="1:14" x14ac:dyDescent="0.35">
      <c r="N42" s="15"/>
    </row>
    <row r="43" spans="1:14" x14ac:dyDescent="0.35">
      <c r="N43" s="14"/>
    </row>
    <row r="44" spans="1:14" x14ac:dyDescent="0.35">
      <c r="N44" s="14"/>
    </row>
    <row r="45" spans="1:14" x14ac:dyDescent="0.35">
      <c r="N45" s="14"/>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F850-74DF-2845-BA78-466C00D9CB41}">
  <dimension ref="A1:N35"/>
  <sheetViews>
    <sheetView topLeftCell="A5" zoomScale="48" zoomScaleNormal="48" workbookViewId="0"/>
  </sheetViews>
  <sheetFormatPr defaultColWidth="10.6640625" defaultRowHeight="15.5" x14ac:dyDescent="0.35"/>
  <cols>
    <col min="1" max="1" width="34.9140625" customWidth="1"/>
    <col min="2" max="2" width="13.83203125" customWidth="1"/>
    <col min="3" max="3" width="18.9140625" customWidth="1"/>
    <col min="4" max="4" width="16.9140625" customWidth="1"/>
    <col min="5" max="5" width="15.75" customWidth="1"/>
    <col min="6" max="6" width="14.58203125" customWidth="1"/>
    <col min="7" max="7" width="15.1640625" customWidth="1"/>
    <col min="8" max="9" width="15.08203125" customWidth="1"/>
    <col min="10" max="10" width="17.33203125" customWidth="1"/>
    <col min="11" max="11" width="14.33203125" customWidth="1"/>
    <col min="12" max="12" width="13.83203125" customWidth="1"/>
    <col min="13" max="13" width="20.08203125" customWidth="1"/>
  </cols>
  <sheetData>
    <row r="1" spans="1:14" ht="23.5" x14ac:dyDescent="0.55000000000000004">
      <c r="A1" s="74" t="s">
        <v>4</v>
      </c>
      <c r="B1" s="73"/>
      <c r="C1" s="73"/>
      <c r="D1" s="73"/>
      <c r="E1" s="73"/>
      <c r="F1" s="73"/>
      <c r="G1" s="73"/>
      <c r="H1" s="73"/>
      <c r="I1" s="73"/>
      <c r="J1" s="73"/>
      <c r="K1" s="73"/>
      <c r="L1" s="73"/>
      <c r="M1" s="73"/>
    </row>
    <row r="2" spans="1:14" ht="21" x14ac:dyDescent="0.5">
      <c r="A2" s="34"/>
      <c r="B2" s="73" t="s">
        <v>10</v>
      </c>
      <c r="C2" s="73" t="s">
        <v>11</v>
      </c>
      <c r="D2" s="73" t="s">
        <v>12</v>
      </c>
      <c r="E2" s="73" t="s">
        <v>13</v>
      </c>
      <c r="F2" s="73" t="s">
        <v>14</v>
      </c>
      <c r="G2" s="73" t="s">
        <v>15</v>
      </c>
      <c r="H2" s="73" t="s">
        <v>16</v>
      </c>
      <c r="I2" s="73" t="s">
        <v>17</v>
      </c>
      <c r="J2" s="73" t="s">
        <v>18</v>
      </c>
      <c r="K2" s="73" t="s">
        <v>19</v>
      </c>
      <c r="L2" s="73" t="s">
        <v>20</v>
      </c>
      <c r="M2" s="73" t="s">
        <v>21</v>
      </c>
    </row>
    <row r="3" spans="1:14" ht="21" x14ac:dyDescent="0.5">
      <c r="A3" s="53" t="s">
        <v>71</v>
      </c>
      <c r="B3" s="70">
        <v>0</v>
      </c>
      <c r="C3" s="70">
        <f>B3+B31</f>
        <v>555</v>
      </c>
      <c r="D3" s="70">
        <f t="shared" ref="D3:M3" si="0">C3+C31</f>
        <v>1335</v>
      </c>
      <c r="E3" s="70">
        <f t="shared" si="0"/>
        <v>1640</v>
      </c>
      <c r="F3" s="70">
        <f t="shared" si="0"/>
        <v>1845</v>
      </c>
      <c r="G3" s="70">
        <f t="shared" si="0"/>
        <v>2200</v>
      </c>
      <c r="H3" s="70">
        <f t="shared" si="0"/>
        <v>2705</v>
      </c>
      <c r="I3" s="70">
        <f t="shared" si="0"/>
        <v>3010</v>
      </c>
      <c r="J3" s="70">
        <f t="shared" si="0"/>
        <v>3415</v>
      </c>
      <c r="K3" s="70">
        <f t="shared" si="0"/>
        <v>3595</v>
      </c>
      <c r="L3" s="70">
        <f t="shared" si="0"/>
        <v>3900</v>
      </c>
      <c r="M3" s="70">
        <f t="shared" si="0"/>
        <v>4705</v>
      </c>
      <c r="N3" s="1"/>
    </row>
    <row r="4" spans="1:14" ht="21" x14ac:dyDescent="0.5">
      <c r="A4" s="54"/>
      <c r="B4" s="70"/>
      <c r="C4" s="70"/>
      <c r="D4" s="70"/>
      <c r="E4" s="70"/>
      <c r="F4" s="70"/>
      <c r="G4" s="70"/>
      <c r="H4" s="70"/>
      <c r="I4" s="70"/>
      <c r="J4" s="70"/>
      <c r="K4" s="70"/>
      <c r="L4" s="70"/>
      <c r="M4" s="70"/>
    </row>
    <row r="5" spans="1:14" ht="21" x14ac:dyDescent="0.5">
      <c r="A5" s="53" t="s">
        <v>74</v>
      </c>
      <c r="B5" s="71"/>
      <c r="C5" s="71"/>
      <c r="D5" s="71"/>
      <c r="E5" s="71"/>
      <c r="F5" s="71"/>
      <c r="G5" s="71"/>
      <c r="H5" s="71"/>
      <c r="I5" s="71"/>
      <c r="J5" s="71"/>
      <c r="K5" s="71"/>
      <c r="L5" s="71"/>
      <c r="M5" s="71"/>
    </row>
    <row r="6" spans="1:14" ht="21" x14ac:dyDescent="0.5">
      <c r="A6" s="54" t="s">
        <v>73</v>
      </c>
      <c r="B6" s="72">
        <f>'Income Statement Year 2 '!B7</f>
        <v>775</v>
      </c>
      <c r="C6" s="72">
        <f>'Income Statement Year 2 '!C7</f>
        <v>1000</v>
      </c>
      <c r="D6" s="72">
        <f>'Income Statement Year 2 '!D7</f>
        <v>525</v>
      </c>
      <c r="E6" s="72">
        <f>'Income Statement Year 2 '!E7</f>
        <v>425</v>
      </c>
      <c r="F6" s="72">
        <f>'Income Statement Year 2 '!F7</f>
        <v>575</v>
      </c>
      <c r="G6" s="72">
        <f>'Income Statement Year 2 '!G7</f>
        <v>725</v>
      </c>
      <c r="H6" s="72">
        <f>'Income Statement Year 2 '!H7</f>
        <v>525</v>
      </c>
      <c r="I6" s="72">
        <f>'Income Statement Year 2 '!I7</f>
        <v>625</v>
      </c>
      <c r="J6" s="72">
        <f>'Income Statement Year 2 '!J7</f>
        <v>400</v>
      </c>
      <c r="K6" s="72">
        <f>'Income Statement Year 2 '!K7</f>
        <v>525</v>
      </c>
      <c r="L6" s="72">
        <f>'Income Statement Year 2 '!L7</f>
        <v>1025</v>
      </c>
      <c r="M6" s="72">
        <f>'Income Statement Year 2 '!M7</f>
        <v>1300</v>
      </c>
    </row>
    <row r="7" spans="1:14" ht="21" x14ac:dyDescent="0.5">
      <c r="A7" s="54" t="s">
        <v>72</v>
      </c>
      <c r="B7" s="70">
        <v>0</v>
      </c>
      <c r="C7" s="70">
        <v>0</v>
      </c>
      <c r="D7" s="70">
        <v>0</v>
      </c>
      <c r="E7" s="70">
        <v>0</v>
      </c>
      <c r="F7" s="70">
        <v>0</v>
      </c>
      <c r="G7" s="70">
        <v>0</v>
      </c>
      <c r="H7" s="70">
        <v>0</v>
      </c>
      <c r="I7" s="70">
        <v>0</v>
      </c>
      <c r="J7" s="70">
        <v>0</v>
      </c>
      <c r="K7" s="70">
        <v>0</v>
      </c>
      <c r="L7" s="70">
        <v>0</v>
      </c>
      <c r="M7" s="70">
        <v>0</v>
      </c>
    </row>
    <row r="8" spans="1:14" ht="21" x14ac:dyDescent="0.5">
      <c r="A8" s="54"/>
      <c r="B8" s="71"/>
      <c r="C8" s="71"/>
      <c r="D8" s="71"/>
      <c r="E8" s="71"/>
      <c r="F8" s="71"/>
      <c r="G8" s="71"/>
      <c r="H8" s="71"/>
      <c r="I8" s="71"/>
      <c r="J8" s="71"/>
      <c r="K8" s="71"/>
      <c r="L8" s="71"/>
      <c r="M8" s="71"/>
    </row>
    <row r="9" spans="1:14" ht="21" x14ac:dyDescent="0.5">
      <c r="A9" s="53" t="s">
        <v>75</v>
      </c>
      <c r="B9" s="70">
        <f>B6+B7</f>
        <v>775</v>
      </c>
      <c r="C9" s="70">
        <f t="shared" ref="C9:M9" si="1">C6+C7</f>
        <v>1000</v>
      </c>
      <c r="D9" s="70">
        <f t="shared" si="1"/>
        <v>525</v>
      </c>
      <c r="E9" s="70">
        <f t="shared" si="1"/>
        <v>425</v>
      </c>
      <c r="F9" s="70">
        <f t="shared" si="1"/>
        <v>575</v>
      </c>
      <c r="G9" s="70">
        <f t="shared" si="1"/>
        <v>725</v>
      </c>
      <c r="H9" s="70">
        <f t="shared" si="1"/>
        <v>525</v>
      </c>
      <c r="I9" s="70">
        <f t="shared" si="1"/>
        <v>625</v>
      </c>
      <c r="J9" s="70">
        <f t="shared" si="1"/>
        <v>400</v>
      </c>
      <c r="K9" s="70">
        <f t="shared" si="1"/>
        <v>525</v>
      </c>
      <c r="L9" s="70">
        <f t="shared" si="1"/>
        <v>1025</v>
      </c>
      <c r="M9" s="70">
        <f t="shared" si="1"/>
        <v>1300</v>
      </c>
    </row>
    <row r="10" spans="1:14" ht="21" x14ac:dyDescent="0.5">
      <c r="A10" s="53"/>
      <c r="B10" s="70"/>
      <c r="C10" s="70"/>
      <c r="D10" s="70"/>
      <c r="E10" s="70"/>
      <c r="F10" s="70"/>
      <c r="G10" s="70"/>
      <c r="H10" s="70"/>
      <c r="I10" s="70"/>
      <c r="J10" s="70"/>
      <c r="K10" s="70"/>
      <c r="L10" s="70"/>
      <c r="M10" s="70"/>
    </row>
    <row r="11" spans="1:14" ht="21" x14ac:dyDescent="0.5">
      <c r="A11" s="53" t="s">
        <v>84</v>
      </c>
      <c r="B11" s="70">
        <f>B3+B9</f>
        <v>775</v>
      </c>
      <c r="C11" s="70">
        <f t="shared" ref="C11:M11" si="2">C3+C9</f>
        <v>1555</v>
      </c>
      <c r="D11" s="70">
        <f t="shared" si="2"/>
        <v>1860</v>
      </c>
      <c r="E11" s="70">
        <f t="shared" si="2"/>
        <v>2065</v>
      </c>
      <c r="F11" s="70">
        <f t="shared" si="2"/>
        <v>2420</v>
      </c>
      <c r="G11" s="70">
        <f t="shared" si="2"/>
        <v>2925</v>
      </c>
      <c r="H11" s="70">
        <f t="shared" si="2"/>
        <v>3230</v>
      </c>
      <c r="I11" s="70">
        <f t="shared" si="2"/>
        <v>3635</v>
      </c>
      <c r="J11" s="70">
        <f t="shared" si="2"/>
        <v>3815</v>
      </c>
      <c r="K11" s="70">
        <f t="shared" si="2"/>
        <v>4120</v>
      </c>
      <c r="L11" s="70">
        <f t="shared" si="2"/>
        <v>4925</v>
      </c>
      <c r="M11" s="70">
        <f t="shared" si="2"/>
        <v>6005</v>
      </c>
    </row>
    <row r="12" spans="1:14" ht="21" x14ac:dyDescent="0.5">
      <c r="A12" s="54"/>
      <c r="B12" s="71"/>
      <c r="C12" s="71"/>
      <c r="D12" s="71"/>
      <c r="E12" s="71"/>
      <c r="F12" s="71"/>
      <c r="G12" s="71"/>
      <c r="H12" s="71"/>
      <c r="I12" s="71"/>
      <c r="J12" s="71"/>
      <c r="K12" s="71"/>
      <c r="L12" s="71"/>
      <c r="M12" s="71"/>
    </row>
    <row r="13" spans="1:14" ht="21" x14ac:dyDescent="0.5">
      <c r="A13" s="53" t="s">
        <v>76</v>
      </c>
      <c r="B13" s="71"/>
      <c r="C13" s="71"/>
      <c r="D13" s="71"/>
      <c r="E13" s="71"/>
      <c r="F13" s="71"/>
      <c r="G13" s="71"/>
      <c r="H13" s="71"/>
      <c r="I13" s="71"/>
      <c r="J13" s="71"/>
      <c r="K13" s="71"/>
      <c r="L13" s="71"/>
      <c r="M13" s="71"/>
    </row>
    <row r="14" spans="1:14" ht="21" x14ac:dyDescent="0.5">
      <c r="A14" s="54" t="s">
        <v>55</v>
      </c>
      <c r="B14" s="70">
        <f>'Income Statement Year 1 '!B8</f>
        <v>0</v>
      </c>
      <c r="C14" s="70">
        <f>'Income Statement Year 1 '!C8</f>
        <v>0</v>
      </c>
      <c r="D14" s="70">
        <f>'Income Statement Year 1 '!D8</f>
        <v>0</v>
      </c>
      <c r="E14" s="70">
        <f>'Income Statement Year 1 '!E8</f>
        <v>0</v>
      </c>
      <c r="F14" s="70">
        <f>'Income Statement Year 1 '!F8</f>
        <v>0</v>
      </c>
      <c r="G14" s="70">
        <f>'Income Statement Year 1 '!G8</f>
        <v>0</v>
      </c>
      <c r="H14" s="70">
        <f>'Income Statement Year 1 '!H8</f>
        <v>0</v>
      </c>
      <c r="I14" s="70">
        <f>'Income Statement Year 1 '!I8</f>
        <v>0</v>
      </c>
      <c r="J14" s="70">
        <f>'Income Statement Year 1 '!J8</f>
        <v>0</v>
      </c>
      <c r="K14" s="70">
        <f>'Income Statement Year 1 '!K8</f>
        <v>0</v>
      </c>
      <c r="L14" s="70">
        <f>'Income Statement Year 1 '!L8</f>
        <v>0</v>
      </c>
      <c r="M14" s="70">
        <f>'Income Statement Year 1 '!M8</f>
        <v>0</v>
      </c>
    </row>
    <row r="15" spans="1:14" ht="21" x14ac:dyDescent="0.5">
      <c r="A15" s="54"/>
      <c r="B15" s="70"/>
      <c r="C15" s="70"/>
      <c r="D15" s="70"/>
      <c r="E15" s="70"/>
      <c r="F15" s="70"/>
      <c r="G15" s="70"/>
      <c r="H15" s="70"/>
      <c r="I15" s="70"/>
      <c r="J15" s="70"/>
      <c r="K15" s="70"/>
      <c r="L15" s="70"/>
      <c r="M15" s="70"/>
    </row>
    <row r="16" spans="1:14" ht="21" x14ac:dyDescent="0.5">
      <c r="A16" s="69" t="s">
        <v>80</v>
      </c>
      <c r="B16" s="70">
        <v>0</v>
      </c>
      <c r="C16" s="70">
        <f t="shared" ref="C16:M16" si="3">C14+C15</f>
        <v>0</v>
      </c>
      <c r="D16" s="70">
        <f t="shared" si="3"/>
        <v>0</v>
      </c>
      <c r="E16" s="70">
        <f t="shared" si="3"/>
        <v>0</v>
      </c>
      <c r="F16" s="70">
        <f t="shared" si="3"/>
        <v>0</v>
      </c>
      <c r="G16" s="70">
        <f t="shared" si="3"/>
        <v>0</v>
      </c>
      <c r="H16" s="70">
        <f t="shared" si="3"/>
        <v>0</v>
      </c>
      <c r="I16" s="70">
        <f t="shared" si="3"/>
        <v>0</v>
      </c>
      <c r="J16" s="70">
        <f t="shared" si="3"/>
        <v>0</v>
      </c>
      <c r="K16" s="70">
        <f t="shared" si="3"/>
        <v>0</v>
      </c>
      <c r="L16" s="70">
        <f t="shared" si="3"/>
        <v>0</v>
      </c>
      <c r="M16" s="70">
        <f t="shared" si="3"/>
        <v>0</v>
      </c>
    </row>
    <row r="17" spans="1:13" ht="21" x14ac:dyDescent="0.5">
      <c r="A17" s="69"/>
      <c r="B17" s="71"/>
      <c r="C17" s="71"/>
      <c r="D17" s="70"/>
      <c r="E17" s="70"/>
      <c r="F17" s="70"/>
      <c r="G17" s="70"/>
      <c r="H17" s="70"/>
      <c r="I17" s="70"/>
      <c r="J17" s="70"/>
      <c r="K17" s="70"/>
      <c r="L17" s="70"/>
      <c r="M17" s="70"/>
    </row>
    <row r="18" spans="1:13" ht="21" x14ac:dyDescent="0.5">
      <c r="A18" s="53" t="s">
        <v>77</v>
      </c>
      <c r="B18" s="71"/>
      <c r="C18" s="71"/>
      <c r="D18" s="71"/>
      <c r="E18" s="71"/>
      <c r="F18" s="71"/>
      <c r="G18" s="71"/>
      <c r="H18" s="71"/>
      <c r="I18" s="71"/>
      <c r="J18" s="71"/>
      <c r="K18" s="71"/>
      <c r="L18" s="71"/>
      <c r="M18" s="71"/>
    </row>
    <row r="19" spans="1:13" ht="21" x14ac:dyDescent="0.5">
      <c r="A19" s="54" t="s">
        <v>78</v>
      </c>
      <c r="B19" s="72">
        <f>'Income Statement Year 1 '!B13</f>
        <v>0</v>
      </c>
      <c r="C19" s="72">
        <f>'Income Statement Year 1 '!C13</f>
        <v>0</v>
      </c>
      <c r="D19" s="72">
        <f>'Income Statement Year 1 '!D13</f>
        <v>0</v>
      </c>
      <c r="E19" s="72">
        <f>'Income Statement Year 1 '!E13</f>
        <v>0</v>
      </c>
      <c r="F19" s="72">
        <f>'Income Statement Year 1 '!F13</f>
        <v>0</v>
      </c>
      <c r="G19" s="72">
        <f>'Income Statement Year 1 '!G13</f>
        <v>0</v>
      </c>
      <c r="H19" s="72">
        <f>'Income Statement Year 1 '!H13</f>
        <v>0</v>
      </c>
      <c r="I19" s="72">
        <f>'Income Statement Year 1 '!I13</f>
        <v>0</v>
      </c>
      <c r="J19" s="72">
        <f>'Income Statement Year 1 '!J13</f>
        <v>0</v>
      </c>
      <c r="K19" s="72">
        <f>'Income Statement Year 1 '!K13</f>
        <v>0</v>
      </c>
      <c r="L19" s="72">
        <f>'Income Statement Year 1 '!L13</f>
        <v>0</v>
      </c>
      <c r="M19" s="72">
        <f>'Income Statement Year 1 '!M13</f>
        <v>0</v>
      </c>
    </row>
    <row r="20" spans="1:13" ht="21" x14ac:dyDescent="0.5">
      <c r="A20" s="54" t="s">
        <v>108</v>
      </c>
      <c r="B20" s="72">
        <f>'Income Statement Year 1 '!B15</f>
        <v>0</v>
      </c>
      <c r="C20" s="72">
        <f>'Income Statement Year 1 '!C15</f>
        <v>0</v>
      </c>
      <c r="D20" s="72">
        <f>'Income Statement Year 1 '!D15</f>
        <v>0</v>
      </c>
      <c r="E20" s="72">
        <f>'Income Statement Year 1 '!E15</f>
        <v>0</v>
      </c>
      <c r="F20" s="72">
        <f>'Income Statement Year 1 '!F15</f>
        <v>0</v>
      </c>
      <c r="G20" s="72">
        <f>'Income Statement Year 1 '!G15</f>
        <v>0</v>
      </c>
      <c r="H20" s="72">
        <f>'Income Statement Year 1 '!H15</f>
        <v>0</v>
      </c>
      <c r="I20" s="72">
        <f>'Income Statement Year 1 '!I15</f>
        <v>0</v>
      </c>
      <c r="J20" s="72">
        <f>'Income Statement Year 1 '!J15</f>
        <v>0</v>
      </c>
      <c r="K20" s="72">
        <f>'Income Statement Year 1 '!K15</f>
        <v>0</v>
      </c>
      <c r="L20" s="72">
        <f>'Income Statement Year 1 '!L15</f>
        <v>0</v>
      </c>
      <c r="M20" s="72">
        <f>'Income Statement Year 1 '!M15</f>
        <v>0</v>
      </c>
    </row>
    <row r="21" spans="1:13" ht="21" x14ac:dyDescent="0.5">
      <c r="A21" s="54" t="s">
        <v>107</v>
      </c>
      <c r="B21" s="72">
        <f>'Income Statement Year 1 '!B16</f>
        <v>70</v>
      </c>
      <c r="C21" s="72">
        <f>'Income Statement Year 1 '!C16</f>
        <v>70</v>
      </c>
      <c r="D21" s="72">
        <f>'Income Statement Year 1 '!D16</f>
        <v>70</v>
      </c>
      <c r="E21" s="72">
        <f>'Income Statement Year 1 '!E16</f>
        <v>70</v>
      </c>
      <c r="F21" s="72">
        <f>'Income Statement Year 1 '!F16</f>
        <v>70</v>
      </c>
      <c r="G21" s="72">
        <f>'Income Statement Year 1 '!G16</f>
        <v>70</v>
      </c>
      <c r="H21" s="72">
        <f>'Income Statement Year 1 '!H16</f>
        <v>70</v>
      </c>
      <c r="I21" s="72">
        <f>'Income Statement Year 1 '!I16</f>
        <v>70</v>
      </c>
      <c r="J21" s="72">
        <f>'Income Statement Year 1 '!J16</f>
        <v>70</v>
      </c>
      <c r="K21" s="72">
        <f>'Income Statement Year 1 '!K16</f>
        <v>70</v>
      </c>
      <c r="L21" s="72">
        <f>'Income Statement Year 1 '!L16</f>
        <v>70</v>
      </c>
      <c r="M21" s="72">
        <f>'Income Statement Year 1 '!M16</f>
        <v>70</v>
      </c>
    </row>
    <row r="22" spans="1:13" ht="21" x14ac:dyDescent="0.5">
      <c r="A22" s="54" t="s">
        <v>109</v>
      </c>
      <c r="B22" s="72">
        <f>'Income Statement Year 2 '!B18</f>
        <v>150</v>
      </c>
      <c r="C22" s="72">
        <f>'Income Statement Year 2 '!C18</f>
        <v>150</v>
      </c>
      <c r="D22" s="72">
        <f>'Income Statement Year 2 '!D18</f>
        <v>150</v>
      </c>
      <c r="E22" s="72">
        <f>'Income Statement Year 2 '!E18</f>
        <v>150</v>
      </c>
      <c r="F22" s="72">
        <f>'Income Statement Year 2 '!F18</f>
        <v>150</v>
      </c>
      <c r="G22" s="72">
        <f>'Income Statement Year 2 '!G18</f>
        <v>150</v>
      </c>
      <c r="H22" s="72">
        <f>'Income Statement Year 2 '!H18</f>
        <v>150</v>
      </c>
      <c r="I22" s="72">
        <f>'Income Statement Year 2 '!I18</f>
        <v>150</v>
      </c>
      <c r="J22" s="72">
        <f>'Income Statement Year 2 '!J18</f>
        <v>150</v>
      </c>
      <c r="K22" s="72">
        <f>'Income Statement Year 2 '!K18</f>
        <v>150</v>
      </c>
      <c r="L22" s="72">
        <f>'Income Statement Year 2 '!L18</f>
        <v>150</v>
      </c>
      <c r="M22" s="72">
        <f>'Income Statement Year 2 '!M18</f>
        <v>150</v>
      </c>
    </row>
    <row r="23" spans="1:13" ht="21" x14ac:dyDescent="0.5">
      <c r="A23" s="69" t="s">
        <v>79</v>
      </c>
      <c r="B23" s="72">
        <f>SUM(B19,B20,B21,B22,)</f>
        <v>220</v>
      </c>
      <c r="C23" s="72">
        <f>SUM(C21,C22,)</f>
        <v>220</v>
      </c>
      <c r="D23" s="72">
        <f t="shared" ref="D23:M23" si="4">SUM(D21,D22)</f>
        <v>220</v>
      </c>
      <c r="E23" s="72">
        <f t="shared" si="4"/>
        <v>220</v>
      </c>
      <c r="F23" s="72">
        <f t="shared" si="4"/>
        <v>220</v>
      </c>
      <c r="G23" s="72">
        <f t="shared" si="4"/>
        <v>220</v>
      </c>
      <c r="H23" s="72">
        <f t="shared" si="4"/>
        <v>220</v>
      </c>
      <c r="I23" s="72">
        <f t="shared" si="4"/>
        <v>220</v>
      </c>
      <c r="J23" s="72">
        <f t="shared" si="4"/>
        <v>220</v>
      </c>
      <c r="K23" s="72">
        <f t="shared" si="4"/>
        <v>220</v>
      </c>
      <c r="L23" s="72">
        <f t="shared" si="4"/>
        <v>220</v>
      </c>
      <c r="M23" s="72">
        <f t="shared" si="4"/>
        <v>220</v>
      </c>
    </row>
    <row r="24" spans="1:13" ht="21" x14ac:dyDescent="0.5">
      <c r="A24" s="54"/>
      <c r="B24" s="71"/>
      <c r="C24" s="71"/>
      <c r="D24" s="71"/>
      <c r="E24" s="71"/>
      <c r="F24" s="71"/>
      <c r="G24" s="71"/>
      <c r="H24" s="71"/>
      <c r="I24" s="71"/>
      <c r="J24" s="71"/>
      <c r="K24" s="71"/>
      <c r="L24" s="71"/>
      <c r="M24" s="71"/>
    </row>
    <row r="25" spans="1:13" ht="21" x14ac:dyDescent="0.5">
      <c r="A25" s="54"/>
      <c r="B25" s="71"/>
      <c r="C25" s="71"/>
      <c r="D25" s="71"/>
      <c r="E25" s="71"/>
      <c r="F25" s="71"/>
      <c r="G25" s="71"/>
      <c r="H25" s="71"/>
      <c r="I25" s="71"/>
      <c r="J25" s="71"/>
      <c r="K25" s="71"/>
      <c r="L25" s="71"/>
      <c r="M25" s="71"/>
    </row>
    <row r="26" spans="1:13" ht="21" x14ac:dyDescent="0.5">
      <c r="A26" s="53" t="s">
        <v>81</v>
      </c>
      <c r="B26" s="70">
        <f>B16+B23</f>
        <v>220</v>
      </c>
      <c r="C26" s="70">
        <f t="shared" ref="C26:M26" si="5">C16+C23</f>
        <v>220</v>
      </c>
      <c r="D26" s="70">
        <f t="shared" si="5"/>
        <v>220</v>
      </c>
      <c r="E26" s="70">
        <f t="shared" si="5"/>
        <v>220</v>
      </c>
      <c r="F26" s="70">
        <f t="shared" si="5"/>
        <v>220</v>
      </c>
      <c r="G26" s="70">
        <f t="shared" si="5"/>
        <v>220</v>
      </c>
      <c r="H26" s="70">
        <f t="shared" si="5"/>
        <v>220</v>
      </c>
      <c r="I26" s="70">
        <f t="shared" si="5"/>
        <v>220</v>
      </c>
      <c r="J26" s="70">
        <f t="shared" si="5"/>
        <v>220</v>
      </c>
      <c r="K26" s="70">
        <f t="shared" si="5"/>
        <v>220</v>
      </c>
      <c r="L26" s="70">
        <f t="shared" si="5"/>
        <v>220</v>
      </c>
      <c r="M26" s="70">
        <f t="shared" si="5"/>
        <v>220</v>
      </c>
    </row>
    <row r="27" spans="1:13" ht="21" x14ac:dyDescent="0.5">
      <c r="A27" s="54"/>
      <c r="B27" s="70"/>
      <c r="C27" s="70"/>
      <c r="D27" s="70"/>
      <c r="E27" s="70"/>
      <c r="F27" s="70"/>
      <c r="G27" s="70"/>
      <c r="H27" s="70"/>
      <c r="I27" s="70"/>
      <c r="J27" s="70"/>
      <c r="K27" s="70"/>
      <c r="L27" s="70"/>
      <c r="M27" s="70"/>
    </row>
    <row r="28" spans="1:13" ht="21" x14ac:dyDescent="0.5">
      <c r="A28" s="54" t="s">
        <v>82</v>
      </c>
      <c r="B28" s="70">
        <f>B9</f>
        <v>775</v>
      </c>
      <c r="C28" s="70">
        <f t="shared" ref="C28:M28" si="6">C9</f>
        <v>1000</v>
      </c>
      <c r="D28" s="70">
        <f t="shared" si="6"/>
        <v>525</v>
      </c>
      <c r="E28" s="70">
        <f t="shared" si="6"/>
        <v>425</v>
      </c>
      <c r="F28" s="70">
        <f t="shared" si="6"/>
        <v>575</v>
      </c>
      <c r="G28" s="70">
        <f t="shared" si="6"/>
        <v>725</v>
      </c>
      <c r="H28" s="70">
        <f t="shared" si="6"/>
        <v>525</v>
      </c>
      <c r="I28" s="70">
        <f t="shared" si="6"/>
        <v>625</v>
      </c>
      <c r="J28" s="70">
        <f t="shared" si="6"/>
        <v>400</v>
      </c>
      <c r="K28" s="70">
        <f t="shared" si="6"/>
        <v>525</v>
      </c>
      <c r="L28" s="70">
        <f t="shared" si="6"/>
        <v>1025</v>
      </c>
      <c r="M28" s="70">
        <f t="shared" si="6"/>
        <v>1300</v>
      </c>
    </row>
    <row r="29" spans="1:13" ht="21" x14ac:dyDescent="0.5">
      <c r="A29" s="54" t="s">
        <v>83</v>
      </c>
      <c r="B29" s="70">
        <f>B26</f>
        <v>220</v>
      </c>
      <c r="C29" s="70">
        <f t="shared" ref="C29:M29" si="7">C26</f>
        <v>220</v>
      </c>
      <c r="D29" s="70">
        <f t="shared" si="7"/>
        <v>220</v>
      </c>
      <c r="E29" s="70">
        <f t="shared" si="7"/>
        <v>220</v>
      </c>
      <c r="F29" s="70">
        <f t="shared" si="7"/>
        <v>220</v>
      </c>
      <c r="G29" s="70">
        <f t="shared" si="7"/>
        <v>220</v>
      </c>
      <c r="H29" s="70">
        <f t="shared" si="7"/>
        <v>220</v>
      </c>
      <c r="I29" s="70">
        <f t="shared" si="7"/>
        <v>220</v>
      </c>
      <c r="J29" s="70">
        <f t="shared" si="7"/>
        <v>220</v>
      </c>
      <c r="K29" s="70">
        <f t="shared" si="7"/>
        <v>220</v>
      </c>
      <c r="L29" s="70">
        <f>K29</f>
        <v>220</v>
      </c>
      <c r="M29" s="70">
        <f t="shared" si="7"/>
        <v>220</v>
      </c>
    </row>
    <row r="30" spans="1:13" ht="21" x14ac:dyDescent="0.5">
      <c r="A30" s="54"/>
      <c r="B30" s="70"/>
      <c r="C30" s="70"/>
      <c r="D30" s="70"/>
      <c r="E30" s="70"/>
      <c r="F30" s="70"/>
      <c r="G30" s="70"/>
      <c r="H30" s="70"/>
      <c r="I30" s="70"/>
      <c r="J30" s="70"/>
      <c r="K30" s="70"/>
      <c r="L30" s="70"/>
      <c r="M30" s="70"/>
    </row>
    <row r="31" spans="1:13" ht="21" x14ac:dyDescent="0.5">
      <c r="A31" s="53" t="s">
        <v>86</v>
      </c>
      <c r="B31" s="70">
        <f>B28-B29</f>
        <v>555</v>
      </c>
      <c r="C31" s="70">
        <f t="shared" ref="C31:M31" si="8">C28-C29</f>
        <v>780</v>
      </c>
      <c r="D31" s="70">
        <f t="shared" si="8"/>
        <v>305</v>
      </c>
      <c r="E31" s="70">
        <f t="shared" si="8"/>
        <v>205</v>
      </c>
      <c r="F31" s="70">
        <f t="shared" si="8"/>
        <v>355</v>
      </c>
      <c r="G31" s="70">
        <f t="shared" si="8"/>
        <v>505</v>
      </c>
      <c r="H31" s="70">
        <f t="shared" si="8"/>
        <v>305</v>
      </c>
      <c r="I31" s="70">
        <f t="shared" si="8"/>
        <v>405</v>
      </c>
      <c r="J31" s="70">
        <f t="shared" si="8"/>
        <v>180</v>
      </c>
      <c r="K31" s="70">
        <f t="shared" si="8"/>
        <v>305</v>
      </c>
      <c r="L31" s="70">
        <f t="shared" si="8"/>
        <v>805</v>
      </c>
      <c r="M31" s="70">
        <f t="shared" si="8"/>
        <v>1080</v>
      </c>
    </row>
    <row r="32" spans="1:13" ht="21" x14ac:dyDescent="0.5">
      <c r="A32" s="54" t="s">
        <v>87</v>
      </c>
      <c r="B32" s="70"/>
      <c r="C32" s="70"/>
      <c r="D32" s="70"/>
      <c r="E32" s="70"/>
      <c r="F32" s="70"/>
      <c r="G32" s="70"/>
      <c r="H32" s="70"/>
      <c r="I32" s="70"/>
      <c r="J32" s="70"/>
      <c r="K32" s="70"/>
      <c r="L32" s="70"/>
      <c r="M32" s="70"/>
    </row>
    <row r="33" spans="1:13" ht="21" x14ac:dyDescent="0.5">
      <c r="A33" s="54" t="s">
        <v>88</v>
      </c>
      <c r="B33" s="70">
        <f>B31-B32</f>
        <v>555</v>
      </c>
      <c r="C33" s="70">
        <f t="shared" ref="C33:M33" si="9">C31-C32</f>
        <v>780</v>
      </c>
      <c r="D33" s="70">
        <f t="shared" si="9"/>
        <v>305</v>
      </c>
      <c r="E33" s="70">
        <f t="shared" si="9"/>
        <v>205</v>
      </c>
      <c r="F33" s="70">
        <f t="shared" si="9"/>
        <v>355</v>
      </c>
      <c r="G33" s="70">
        <f t="shared" si="9"/>
        <v>505</v>
      </c>
      <c r="H33" s="70">
        <f t="shared" si="9"/>
        <v>305</v>
      </c>
      <c r="I33" s="70">
        <f t="shared" si="9"/>
        <v>405</v>
      </c>
      <c r="J33" s="70">
        <f t="shared" si="9"/>
        <v>180</v>
      </c>
      <c r="K33" s="70">
        <f t="shared" si="9"/>
        <v>305</v>
      </c>
      <c r="L33" s="70">
        <f t="shared" si="9"/>
        <v>805</v>
      </c>
      <c r="M33" s="70">
        <f t="shared" si="9"/>
        <v>1080</v>
      </c>
    </row>
    <row r="34" spans="1:13" ht="21" x14ac:dyDescent="0.5">
      <c r="A34" s="54"/>
      <c r="B34" s="70"/>
      <c r="C34" s="70"/>
      <c r="D34" s="70"/>
      <c r="E34" s="70"/>
      <c r="F34" s="70"/>
      <c r="G34" s="70"/>
      <c r="H34" s="70"/>
      <c r="I34" s="70"/>
      <c r="J34" s="70"/>
      <c r="K34" s="70"/>
      <c r="L34" s="70"/>
      <c r="M34" s="70"/>
    </row>
    <row r="35" spans="1:13" ht="21" x14ac:dyDescent="0.5">
      <c r="C35" s="64"/>
      <c r="D35" s="64"/>
      <c r="E35" s="64"/>
      <c r="F35" s="64"/>
      <c r="G35" s="64"/>
      <c r="H35" s="64"/>
      <c r="I35" s="64"/>
      <c r="J35" s="64"/>
      <c r="K35" s="64"/>
      <c r="L35" s="64"/>
      <c r="M35" s="6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E6D8C-11C4-4937-8F8D-F39D072C093D}">
  <dimension ref="A1:N36"/>
  <sheetViews>
    <sheetView topLeftCell="A9" zoomScale="47" zoomScaleNormal="47" workbookViewId="0"/>
  </sheetViews>
  <sheetFormatPr defaultRowHeight="15.5" x14ac:dyDescent="0.35"/>
  <cols>
    <col min="1" max="1" width="36.33203125" customWidth="1"/>
    <col min="2" max="2" width="17.33203125" customWidth="1"/>
    <col min="3" max="3" width="17.1640625" customWidth="1"/>
    <col min="4" max="4" width="15.08203125" customWidth="1"/>
    <col min="5" max="5" width="17.4140625" customWidth="1"/>
    <col min="6" max="6" width="15" customWidth="1"/>
    <col min="7" max="7" width="14.4140625" customWidth="1"/>
    <col min="8" max="8" width="17" customWidth="1"/>
    <col min="9" max="9" width="15.5" customWidth="1"/>
    <col min="10" max="11" width="16.4140625" customWidth="1"/>
    <col min="12" max="12" width="15.75" customWidth="1"/>
    <col min="13" max="13" width="17.58203125" customWidth="1"/>
  </cols>
  <sheetData>
    <row r="1" spans="1:14" ht="35" customHeight="1" x14ac:dyDescent="0.55000000000000004">
      <c r="A1" s="65" t="s">
        <v>5</v>
      </c>
      <c r="B1" s="37"/>
      <c r="C1" s="37"/>
      <c r="D1" s="37"/>
      <c r="E1" s="37"/>
      <c r="F1" s="37"/>
      <c r="G1" s="37"/>
      <c r="H1" s="37"/>
      <c r="I1" s="37"/>
      <c r="J1" s="37"/>
      <c r="K1" s="37"/>
      <c r="L1" s="37"/>
      <c r="M1" s="37"/>
    </row>
    <row r="2" spans="1:14" ht="26.5" customHeight="1" x14ac:dyDescent="0.5">
      <c r="A2" s="37"/>
      <c r="B2" s="68" t="s">
        <v>10</v>
      </c>
      <c r="C2" s="68" t="s">
        <v>11</v>
      </c>
      <c r="D2" s="68" t="s">
        <v>12</v>
      </c>
      <c r="E2" s="68" t="s">
        <v>13</v>
      </c>
      <c r="F2" s="68" t="s">
        <v>14</v>
      </c>
      <c r="G2" s="68" t="s">
        <v>15</v>
      </c>
      <c r="H2" s="68" t="s">
        <v>16</v>
      </c>
      <c r="I2" s="68" t="s">
        <v>17</v>
      </c>
      <c r="J2" s="68" t="s">
        <v>18</v>
      </c>
      <c r="K2" s="68" t="s">
        <v>19</v>
      </c>
      <c r="L2" s="68" t="s">
        <v>20</v>
      </c>
      <c r="M2" s="68" t="s">
        <v>21</v>
      </c>
    </row>
    <row r="3" spans="1:14" ht="21" x14ac:dyDescent="0.5">
      <c r="A3" s="53" t="s">
        <v>71</v>
      </c>
      <c r="B3" s="70">
        <v>0</v>
      </c>
      <c r="C3" s="70">
        <f>B3+B31</f>
        <v>880</v>
      </c>
      <c r="D3" s="70">
        <f t="shared" ref="D3:M3" si="0">C3+C31</f>
        <v>1660</v>
      </c>
      <c r="E3" s="70">
        <f t="shared" si="0"/>
        <v>2065</v>
      </c>
      <c r="F3" s="70">
        <f t="shared" si="0"/>
        <v>2345</v>
      </c>
      <c r="G3" s="70">
        <f t="shared" si="0"/>
        <v>2700</v>
      </c>
      <c r="H3" s="70">
        <f t="shared" si="0"/>
        <v>3330</v>
      </c>
      <c r="I3" s="70">
        <f t="shared" si="0"/>
        <v>3635</v>
      </c>
      <c r="J3" s="70">
        <f t="shared" si="0"/>
        <v>4040</v>
      </c>
      <c r="K3" s="70">
        <f t="shared" si="0"/>
        <v>4320</v>
      </c>
      <c r="L3" s="70">
        <f t="shared" si="0"/>
        <v>4625</v>
      </c>
      <c r="M3" s="70">
        <f t="shared" si="0"/>
        <v>5430</v>
      </c>
    </row>
    <row r="4" spans="1:14" ht="21" x14ac:dyDescent="0.5">
      <c r="A4" s="54"/>
      <c r="B4" s="70"/>
      <c r="C4" s="70"/>
      <c r="D4" s="70"/>
      <c r="E4" s="70"/>
      <c r="F4" s="70"/>
      <c r="G4" s="70"/>
      <c r="H4" s="70"/>
      <c r="I4" s="70"/>
      <c r="J4" s="70"/>
      <c r="K4" s="70"/>
      <c r="L4" s="70"/>
      <c r="M4" s="70"/>
    </row>
    <row r="5" spans="1:14" ht="21" x14ac:dyDescent="0.5">
      <c r="A5" s="53" t="s">
        <v>74</v>
      </c>
      <c r="B5" s="71"/>
      <c r="C5" s="71"/>
      <c r="D5" s="71"/>
      <c r="E5" s="71"/>
      <c r="F5" s="71"/>
      <c r="G5" s="71"/>
      <c r="H5" s="71"/>
      <c r="I5" s="71"/>
      <c r="J5" s="71"/>
      <c r="K5" s="71"/>
      <c r="L5" s="71"/>
      <c r="M5" s="71"/>
    </row>
    <row r="6" spans="1:14" ht="21" x14ac:dyDescent="0.5">
      <c r="A6" s="54" t="s">
        <v>73</v>
      </c>
      <c r="B6" s="72">
        <f>'Income Statement Year 3'!B7</f>
        <v>1100</v>
      </c>
      <c r="C6" s="72">
        <f>'Income Statement Year 3'!C7</f>
        <v>1000</v>
      </c>
      <c r="D6" s="72">
        <f>'Income Statement Year 3'!D7</f>
        <v>625</v>
      </c>
      <c r="E6" s="72">
        <f>'Income Statement Year 3'!E7</f>
        <v>500</v>
      </c>
      <c r="F6" s="72">
        <f>'Income Statement Year 3'!F7</f>
        <v>575</v>
      </c>
      <c r="G6" s="72">
        <f>'Income Statement Year 3'!G7</f>
        <v>850</v>
      </c>
      <c r="H6" s="70">
        <f>'Income Statement Year 3'!H7</f>
        <v>525</v>
      </c>
      <c r="I6" s="72">
        <f>'Income Statement Year 3'!I7</f>
        <v>625</v>
      </c>
      <c r="J6" s="72">
        <f>'Income Statement Year 3'!J7</f>
        <v>500</v>
      </c>
      <c r="K6" s="72">
        <f>'Income Statement Year 3'!K7</f>
        <v>525</v>
      </c>
      <c r="L6" s="72">
        <f>'Income Statement Year 3'!L7</f>
        <v>1025</v>
      </c>
      <c r="M6" s="72">
        <f>'Income Statement Year 3'!M7</f>
        <v>1300</v>
      </c>
    </row>
    <row r="7" spans="1:14" ht="21" x14ac:dyDescent="0.5">
      <c r="A7" s="54" t="s">
        <v>72</v>
      </c>
      <c r="B7" s="70">
        <v>0</v>
      </c>
      <c r="C7" s="70">
        <v>0</v>
      </c>
      <c r="D7" s="70">
        <v>0</v>
      </c>
      <c r="E7" s="70">
        <v>0</v>
      </c>
      <c r="F7" s="70">
        <v>0</v>
      </c>
      <c r="G7" s="70">
        <v>0</v>
      </c>
      <c r="H7" s="70">
        <v>0</v>
      </c>
      <c r="I7" s="70">
        <v>0</v>
      </c>
      <c r="J7" s="70">
        <v>0</v>
      </c>
      <c r="K7" s="70">
        <v>0</v>
      </c>
      <c r="L7" s="70">
        <v>0</v>
      </c>
      <c r="M7" s="70">
        <v>0</v>
      </c>
    </row>
    <row r="8" spans="1:14" ht="21" x14ac:dyDescent="0.5">
      <c r="A8" s="54"/>
      <c r="B8" s="71"/>
      <c r="C8" s="71"/>
      <c r="D8" s="71"/>
      <c r="E8" s="71"/>
      <c r="F8" s="71"/>
      <c r="G8" s="71"/>
      <c r="H8" s="71"/>
      <c r="I8" s="71"/>
      <c r="J8" s="71"/>
      <c r="K8" s="71"/>
      <c r="L8" s="71"/>
      <c r="M8" s="71"/>
    </row>
    <row r="9" spans="1:14" ht="21" x14ac:dyDescent="0.5">
      <c r="A9" s="53" t="s">
        <v>75</v>
      </c>
      <c r="B9" s="70">
        <f>B6+B7</f>
        <v>1100</v>
      </c>
      <c r="C9" s="70">
        <f t="shared" ref="C9:M9" si="1">C6+C7</f>
        <v>1000</v>
      </c>
      <c r="D9" s="70">
        <f t="shared" si="1"/>
        <v>625</v>
      </c>
      <c r="E9" s="70">
        <f t="shared" si="1"/>
        <v>500</v>
      </c>
      <c r="F9" s="70">
        <f t="shared" si="1"/>
        <v>575</v>
      </c>
      <c r="G9" s="70">
        <f t="shared" si="1"/>
        <v>850</v>
      </c>
      <c r="H9" s="70">
        <f t="shared" si="1"/>
        <v>525</v>
      </c>
      <c r="I9" s="70">
        <f t="shared" si="1"/>
        <v>625</v>
      </c>
      <c r="J9" s="70">
        <f t="shared" si="1"/>
        <v>500</v>
      </c>
      <c r="K9" s="70">
        <f t="shared" si="1"/>
        <v>525</v>
      </c>
      <c r="L9" s="70">
        <f t="shared" si="1"/>
        <v>1025</v>
      </c>
      <c r="M9" s="70">
        <f t="shared" si="1"/>
        <v>1300</v>
      </c>
      <c r="N9" s="20"/>
    </row>
    <row r="10" spans="1:14" ht="21" x14ac:dyDescent="0.5">
      <c r="A10" s="53"/>
      <c r="B10" s="70"/>
      <c r="C10" s="70"/>
      <c r="D10" s="70"/>
      <c r="E10" s="70"/>
      <c r="F10" s="70"/>
      <c r="G10" s="70"/>
      <c r="H10" s="70"/>
      <c r="I10" s="70"/>
      <c r="J10" s="70"/>
      <c r="K10" s="70"/>
      <c r="L10" s="70"/>
      <c r="M10" s="70"/>
      <c r="N10" s="20"/>
    </row>
    <row r="11" spans="1:14" ht="21" x14ac:dyDescent="0.5">
      <c r="A11" s="53" t="s">
        <v>84</v>
      </c>
      <c r="B11" s="70">
        <f>B3+B9</f>
        <v>1100</v>
      </c>
      <c r="C11" s="70">
        <f t="shared" ref="C11:M11" si="2">C3+C9</f>
        <v>1880</v>
      </c>
      <c r="D11" s="70">
        <f t="shared" si="2"/>
        <v>2285</v>
      </c>
      <c r="E11" s="70">
        <f t="shared" si="2"/>
        <v>2565</v>
      </c>
      <c r="F11" s="70">
        <f t="shared" si="2"/>
        <v>2920</v>
      </c>
      <c r="G11" s="70">
        <f t="shared" si="2"/>
        <v>3550</v>
      </c>
      <c r="H11" s="70">
        <f t="shared" si="2"/>
        <v>3855</v>
      </c>
      <c r="I11" s="70">
        <f t="shared" si="2"/>
        <v>4260</v>
      </c>
      <c r="J11" s="70">
        <f t="shared" si="2"/>
        <v>4540</v>
      </c>
      <c r="K11" s="70">
        <f t="shared" si="2"/>
        <v>4845</v>
      </c>
      <c r="L11" s="70">
        <f t="shared" si="2"/>
        <v>5650</v>
      </c>
      <c r="M11" s="70">
        <f t="shared" si="2"/>
        <v>6730</v>
      </c>
      <c r="N11" s="20"/>
    </row>
    <row r="12" spans="1:14" ht="21" x14ac:dyDescent="0.5">
      <c r="A12" s="54"/>
      <c r="B12" s="71"/>
      <c r="C12" s="71"/>
      <c r="D12" s="71"/>
      <c r="E12" s="71"/>
      <c r="F12" s="71"/>
      <c r="G12" s="71"/>
      <c r="H12" s="71"/>
      <c r="I12" s="71"/>
      <c r="J12" s="71"/>
      <c r="K12" s="71"/>
      <c r="L12" s="71"/>
      <c r="M12" s="71"/>
    </row>
    <row r="13" spans="1:14" ht="21" x14ac:dyDescent="0.5">
      <c r="A13" s="53" t="s">
        <v>76</v>
      </c>
      <c r="B13" s="71"/>
      <c r="C13" s="71"/>
      <c r="D13" s="71"/>
      <c r="E13" s="71"/>
      <c r="F13" s="71"/>
      <c r="G13" s="71"/>
      <c r="H13" s="71"/>
      <c r="I13" s="71"/>
      <c r="J13" s="71"/>
      <c r="K13" s="71"/>
      <c r="L13" s="71"/>
      <c r="M13" s="71"/>
    </row>
    <row r="14" spans="1:14" ht="21" x14ac:dyDescent="0.5">
      <c r="A14" s="54" t="s">
        <v>55</v>
      </c>
      <c r="B14" s="70">
        <f>'Income Statement Year 1 '!B8</f>
        <v>0</v>
      </c>
      <c r="C14" s="70">
        <f>'Income Statement Year 1 '!C8</f>
        <v>0</v>
      </c>
      <c r="D14" s="70">
        <f>'Income Statement Year 1 '!D8</f>
        <v>0</v>
      </c>
      <c r="E14" s="70">
        <f>'Income Statement Year 1 '!E8</f>
        <v>0</v>
      </c>
      <c r="F14" s="70">
        <f>'Income Statement Year 1 '!F8</f>
        <v>0</v>
      </c>
      <c r="G14" s="70">
        <f>'Income Statement Year 1 '!G8</f>
        <v>0</v>
      </c>
      <c r="H14" s="70">
        <f>'Income Statement Year 1 '!H8</f>
        <v>0</v>
      </c>
      <c r="I14" s="70">
        <f>'Income Statement Year 1 '!I8</f>
        <v>0</v>
      </c>
      <c r="J14" s="70">
        <f>'Income Statement Year 1 '!J8</f>
        <v>0</v>
      </c>
      <c r="K14" s="70">
        <f>'Income Statement Year 1 '!K8</f>
        <v>0</v>
      </c>
      <c r="L14" s="70">
        <f>'Income Statement Year 1 '!L8</f>
        <v>0</v>
      </c>
      <c r="M14" s="70">
        <f>'Income Statement Year 1 '!M8</f>
        <v>0</v>
      </c>
      <c r="N14" s="20"/>
    </row>
    <row r="15" spans="1:14" ht="21" x14ac:dyDescent="0.5">
      <c r="A15" s="54"/>
      <c r="B15" s="70"/>
      <c r="C15" s="70"/>
      <c r="D15" s="70"/>
      <c r="E15" s="70"/>
      <c r="F15" s="70"/>
      <c r="G15" s="70"/>
      <c r="H15" s="70"/>
      <c r="I15" s="70"/>
      <c r="J15" s="70"/>
      <c r="K15" s="70"/>
      <c r="L15" s="70"/>
      <c r="M15" s="70"/>
      <c r="N15" s="20"/>
    </row>
    <row r="16" spans="1:14" ht="21" x14ac:dyDescent="0.5">
      <c r="A16" s="69" t="s">
        <v>80</v>
      </c>
      <c r="B16" s="70">
        <v>0</v>
      </c>
      <c r="C16" s="70">
        <f t="shared" ref="C16:M16" si="3">C14+C15</f>
        <v>0</v>
      </c>
      <c r="D16" s="70">
        <f t="shared" si="3"/>
        <v>0</v>
      </c>
      <c r="E16" s="70">
        <f t="shared" si="3"/>
        <v>0</v>
      </c>
      <c r="F16" s="70">
        <f t="shared" si="3"/>
        <v>0</v>
      </c>
      <c r="G16" s="70">
        <f t="shared" si="3"/>
        <v>0</v>
      </c>
      <c r="H16" s="70">
        <f t="shared" si="3"/>
        <v>0</v>
      </c>
      <c r="I16" s="70">
        <f t="shared" si="3"/>
        <v>0</v>
      </c>
      <c r="J16" s="70">
        <f t="shared" si="3"/>
        <v>0</v>
      </c>
      <c r="K16" s="70">
        <f t="shared" si="3"/>
        <v>0</v>
      </c>
      <c r="L16" s="70">
        <f t="shared" si="3"/>
        <v>0</v>
      </c>
      <c r="M16" s="70">
        <f t="shared" si="3"/>
        <v>0</v>
      </c>
      <c r="N16" s="20"/>
    </row>
    <row r="17" spans="1:14" ht="21" x14ac:dyDescent="0.5">
      <c r="A17" s="69"/>
      <c r="B17" s="71"/>
      <c r="C17" s="71"/>
      <c r="D17" s="70"/>
      <c r="E17" s="70"/>
      <c r="F17" s="70"/>
      <c r="G17" s="70"/>
      <c r="H17" s="70"/>
      <c r="I17" s="70"/>
      <c r="J17" s="70"/>
      <c r="K17" s="70"/>
      <c r="L17" s="70"/>
      <c r="M17" s="70"/>
      <c r="N17" s="20"/>
    </row>
    <row r="18" spans="1:14" ht="21" x14ac:dyDescent="0.5">
      <c r="A18" s="53" t="s">
        <v>77</v>
      </c>
      <c r="B18" s="71"/>
      <c r="C18" s="71"/>
      <c r="D18" s="71"/>
      <c r="E18" s="71"/>
      <c r="F18" s="71"/>
      <c r="G18" s="71"/>
      <c r="H18" s="71"/>
      <c r="I18" s="71"/>
      <c r="J18" s="71"/>
      <c r="K18" s="71"/>
      <c r="L18" s="71"/>
      <c r="M18" s="71"/>
    </row>
    <row r="19" spans="1:14" ht="21" x14ac:dyDescent="0.5">
      <c r="A19" s="54" t="s">
        <v>78</v>
      </c>
      <c r="B19" s="72">
        <f>'Income Statement Year 1 '!B13</f>
        <v>0</v>
      </c>
      <c r="C19" s="72">
        <f>'Income Statement Year 1 '!C13</f>
        <v>0</v>
      </c>
      <c r="D19" s="72">
        <f>'Income Statement Year 1 '!D13</f>
        <v>0</v>
      </c>
      <c r="E19" s="72">
        <f>'Income Statement Year 1 '!E13</f>
        <v>0</v>
      </c>
      <c r="F19" s="72">
        <f>'Income Statement Year 1 '!F13</f>
        <v>0</v>
      </c>
      <c r="G19" s="72">
        <f>'Income Statement Year 1 '!G13</f>
        <v>0</v>
      </c>
      <c r="H19" s="72">
        <f>'Income Statement Year 1 '!H13</f>
        <v>0</v>
      </c>
      <c r="I19" s="72">
        <f>'Income Statement Year 1 '!I13</f>
        <v>0</v>
      </c>
      <c r="J19" s="72">
        <f>'Income Statement Year 1 '!J13</f>
        <v>0</v>
      </c>
      <c r="K19" s="72">
        <f>'Income Statement Year 1 '!K13</f>
        <v>0</v>
      </c>
      <c r="L19" s="72">
        <f>'Income Statement Year 1 '!L13</f>
        <v>0</v>
      </c>
      <c r="M19" s="72">
        <f>'Income Statement Year 1 '!M13</f>
        <v>0</v>
      </c>
    </row>
    <row r="20" spans="1:14" ht="21" x14ac:dyDescent="0.5">
      <c r="A20" s="54" t="s">
        <v>108</v>
      </c>
      <c r="B20" s="72">
        <f>'Income Statement Year 1 '!B15</f>
        <v>0</v>
      </c>
      <c r="C20" s="72">
        <f>'Income Statement Year 1 '!C15</f>
        <v>0</v>
      </c>
      <c r="D20" s="72">
        <f>'Income Statement Year 1 '!D15</f>
        <v>0</v>
      </c>
      <c r="E20" s="72">
        <f>'Income Statement Year 1 '!E15</f>
        <v>0</v>
      </c>
      <c r="F20" s="72">
        <f>'Income Statement Year 1 '!F15</f>
        <v>0</v>
      </c>
      <c r="G20" s="72">
        <f>'Income Statement Year 1 '!G15</f>
        <v>0</v>
      </c>
      <c r="H20" s="72">
        <f>'Income Statement Year 1 '!H15</f>
        <v>0</v>
      </c>
      <c r="I20" s="72">
        <f>'Income Statement Year 1 '!I15</f>
        <v>0</v>
      </c>
      <c r="J20" s="72">
        <f>'Income Statement Year 1 '!J15</f>
        <v>0</v>
      </c>
      <c r="K20" s="72">
        <f>'Income Statement Year 1 '!K15</f>
        <v>0</v>
      </c>
      <c r="L20" s="72">
        <f>'Income Statement Year 1 '!L15</f>
        <v>0</v>
      </c>
      <c r="M20" s="72">
        <f>'Income Statement Year 1 '!M15</f>
        <v>0</v>
      </c>
    </row>
    <row r="21" spans="1:14" ht="21" x14ac:dyDescent="0.5">
      <c r="A21" s="54" t="s">
        <v>107</v>
      </c>
      <c r="B21" s="72">
        <f>'Income Statement Year 1 '!B16</f>
        <v>70</v>
      </c>
      <c r="C21" s="72">
        <f>'Income Statement Year 1 '!C16</f>
        <v>70</v>
      </c>
      <c r="D21" s="72">
        <f>'Income Statement Year 1 '!D16</f>
        <v>70</v>
      </c>
      <c r="E21" s="72">
        <f>'Income Statement Year 1 '!E16</f>
        <v>70</v>
      </c>
      <c r="F21" s="72">
        <f>'Income Statement Year 1 '!F16</f>
        <v>70</v>
      </c>
      <c r="G21" s="72">
        <f>'Income Statement Year 1 '!G16</f>
        <v>70</v>
      </c>
      <c r="H21" s="72">
        <f>'Income Statement Year 1 '!H16</f>
        <v>70</v>
      </c>
      <c r="I21" s="72">
        <f>'Income Statement Year 1 '!I16</f>
        <v>70</v>
      </c>
      <c r="J21" s="72">
        <f>'Income Statement Year 1 '!J16</f>
        <v>70</v>
      </c>
      <c r="K21" s="72">
        <f>'Income Statement Year 1 '!K16</f>
        <v>70</v>
      </c>
      <c r="L21" s="72">
        <f>'Income Statement Year 1 '!L16</f>
        <v>70</v>
      </c>
      <c r="M21" s="72">
        <f>'Income Statement Year 1 '!M16</f>
        <v>70</v>
      </c>
    </row>
    <row r="22" spans="1:14" ht="21" x14ac:dyDescent="0.5">
      <c r="A22" s="54" t="s">
        <v>109</v>
      </c>
      <c r="B22" s="72">
        <f>'Income Statement Year 3'!B18</f>
        <v>150</v>
      </c>
      <c r="C22" s="72">
        <f>'Income Statement Year 3'!C18</f>
        <v>150</v>
      </c>
      <c r="D22" s="72">
        <f>'Income Statement Year 3'!D18</f>
        <v>150</v>
      </c>
      <c r="E22" s="72">
        <f>'Income Statement Year 3'!E18</f>
        <v>150</v>
      </c>
      <c r="F22" s="72">
        <f>'Income Statement Year 3'!F18</f>
        <v>150</v>
      </c>
      <c r="G22" s="72">
        <f>'Income Statement Year 3'!G18</f>
        <v>150</v>
      </c>
      <c r="H22" s="72">
        <f>'Income Statement Year 3'!H18</f>
        <v>150</v>
      </c>
      <c r="I22" s="72">
        <f>'Income Statement Year 3'!I18</f>
        <v>150</v>
      </c>
      <c r="J22" s="72">
        <f>'Income Statement Year 3'!J18</f>
        <v>150</v>
      </c>
      <c r="K22" s="72">
        <f>'Income Statement Year 3'!K18</f>
        <v>150</v>
      </c>
      <c r="L22" s="72">
        <f>'Income Statement Year 3'!L18</f>
        <v>150</v>
      </c>
      <c r="M22" s="72">
        <f>'Income Statement Year 3'!M18</f>
        <v>150</v>
      </c>
    </row>
    <row r="23" spans="1:14" ht="21" x14ac:dyDescent="0.5">
      <c r="A23" s="69" t="s">
        <v>79</v>
      </c>
      <c r="B23" s="72">
        <f>SUM(B21,B22)</f>
        <v>220</v>
      </c>
      <c r="C23" s="72">
        <f>SUM(C21,C22)</f>
        <v>220</v>
      </c>
      <c r="D23" s="72">
        <f>SUM(D21,D22,)</f>
        <v>220</v>
      </c>
      <c r="E23" s="72">
        <f>SUM(E21,E22,)</f>
        <v>220</v>
      </c>
      <c r="F23" s="72">
        <f t="shared" ref="F23:M23" si="4">SUM(F21,F22)</f>
        <v>220</v>
      </c>
      <c r="G23" s="72">
        <f t="shared" si="4"/>
        <v>220</v>
      </c>
      <c r="H23" s="72">
        <f t="shared" si="4"/>
        <v>220</v>
      </c>
      <c r="I23" s="72">
        <f t="shared" si="4"/>
        <v>220</v>
      </c>
      <c r="J23" s="72">
        <f t="shared" si="4"/>
        <v>220</v>
      </c>
      <c r="K23" s="72">
        <f t="shared" si="4"/>
        <v>220</v>
      </c>
      <c r="L23" s="72">
        <f t="shared" si="4"/>
        <v>220</v>
      </c>
      <c r="M23" s="72">
        <f t="shared" si="4"/>
        <v>220</v>
      </c>
    </row>
    <row r="24" spans="1:14" ht="21" x14ac:dyDescent="0.5">
      <c r="A24" s="54"/>
      <c r="B24" s="71"/>
      <c r="C24" s="71"/>
      <c r="D24" s="71"/>
      <c r="E24" s="71"/>
      <c r="F24" s="71"/>
      <c r="G24" s="71"/>
      <c r="H24" s="71"/>
      <c r="I24" s="71"/>
      <c r="J24" s="71"/>
      <c r="K24" s="71"/>
      <c r="L24" s="71"/>
      <c r="M24" s="71"/>
    </row>
    <row r="25" spans="1:14" ht="21" x14ac:dyDescent="0.5">
      <c r="A25" s="54"/>
      <c r="B25" s="71"/>
      <c r="C25" s="71"/>
      <c r="D25" s="71"/>
      <c r="E25" s="71"/>
      <c r="F25" s="71"/>
      <c r="G25" s="71"/>
      <c r="H25" s="71"/>
      <c r="I25" s="71"/>
      <c r="J25" s="71"/>
      <c r="K25" s="71"/>
      <c r="L25" s="71"/>
      <c r="M25" s="71"/>
    </row>
    <row r="26" spans="1:14" ht="21" x14ac:dyDescent="0.5">
      <c r="A26" s="53" t="s">
        <v>81</v>
      </c>
      <c r="B26" s="70">
        <f>B16+B23</f>
        <v>220</v>
      </c>
      <c r="C26" s="70">
        <f t="shared" ref="C26:M26" si="5">C16+C23</f>
        <v>220</v>
      </c>
      <c r="D26" s="70">
        <f t="shared" si="5"/>
        <v>220</v>
      </c>
      <c r="E26" s="70">
        <f t="shared" si="5"/>
        <v>220</v>
      </c>
      <c r="F26" s="70">
        <f t="shared" si="5"/>
        <v>220</v>
      </c>
      <c r="G26" s="70">
        <f t="shared" si="5"/>
        <v>220</v>
      </c>
      <c r="H26" s="70">
        <f t="shared" si="5"/>
        <v>220</v>
      </c>
      <c r="I26" s="70">
        <f t="shared" si="5"/>
        <v>220</v>
      </c>
      <c r="J26" s="70">
        <f t="shared" si="5"/>
        <v>220</v>
      </c>
      <c r="K26" s="70">
        <f t="shared" si="5"/>
        <v>220</v>
      </c>
      <c r="L26" s="70">
        <f t="shared" si="5"/>
        <v>220</v>
      </c>
      <c r="M26" s="70">
        <f t="shared" si="5"/>
        <v>220</v>
      </c>
      <c r="N26" s="20"/>
    </row>
    <row r="27" spans="1:14" ht="21" x14ac:dyDescent="0.5">
      <c r="A27" s="54"/>
      <c r="B27" s="70"/>
      <c r="C27" s="70"/>
      <c r="D27" s="70"/>
      <c r="E27" s="70"/>
      <c r="F27" s="70"/>
      <c r="G27" s="70"/>
      <c r="H27" s="70"/>
      <c r="I27" s="70"/>
      <c r="J27" s="70"/>
      <c r="K27" s="70"/>
      <c r="L27" s="70"/>
      <c r="M27" s="70"/>
      <c r="N27" s="20"/>
    </row>
    <row r="28" spans="1:14" ht="21" x14ac:dyDescent="0.5">
      <c r="A28" s="54" t="s">
        <v>82</v>
      </c>
      <c r="B28" s="70">
        <f>B9</f>
        <v>1100</v>
      </c>
      <c r="C28" s="70">
        <f t="shared" ref="C28:M28" si="6">C9</f>
        <v>1000</v>
      </c>
      <c r="D28" s="70">
        <f t="shared" si="6"/>
        <v>625</v>
      </c>
      <c r="E28" s="70">
        <f t="shared" si="6"/>
        <v>500</v>
      </c>
      <c r="F28" s="70">
        <f t="shared" si="6"/>
        <v>575</v>
      </c>
      <c r="G28" s="70">
        <f t="shared" si="6"/>
        <v>850</v>
      </c>
      <c r="H28" s="70">
        <f t="shared" si="6"/>
        <v>525</v>
      </c>
      <c r="I28" s="70">
        <f t="shared" si="6"/>
        <v>625</v>
      </c>
      <c r="J28" s="70">
        <f t="shared" si="6"/>
        <v>500</v>
      </c>
      <c r="K28" s="70">
        <f t="shared" si="6"/>
        <v>525</v>
      </c>
      <c r="L28" s="70">
        <f t="shared" si="6"/>
        <v>1025</v>
      </c>
      <c r="M28" s="70">
        <f t="shared" si="6"/>
        <v>1300</v>
      </c>
      <c r="N28" s="20"/>
    </row>
    <row r="29" spans="1:14" ht="21" x14ac:dyDescent="0.5">
      <c r="A29" s="54" t="s">
        <v>83</v>
      </c>
      <c r="B29" s="70">
        <f>B26</f>
        <v>220</v>
      </c>
      <c r="C29" s="70">
        <f t="shared" ref="C29:M29" si="7">C26</f>
        <v>220</v>
      </c>
      <c r="D29" s="70">
        <f t="shared" si="7"/>
        <v>220</v>
      </c>
      <c r="E29" s="70">
        <f t="shared" si="7"/>
        <v>220</v>
      </c>
      <c r="F29" s="70">
        <f t="shared" si="7"/>
        <v>220</v>
      </c>
      <c r="G29" s="70">
        <f t="shared" si="7"/>
        <v>220</v>
      </c>
      <c r="H29" s="70">
        <f t="shared" si="7"/>
        <v>220</v>
      </c>
      <c r="I29" s="70">
        <f t="shared" si="7"/>
        <v>220</v>
      </c>
      <c r="J29" s="70">
        <f t="shared" si="7"/>
        <v>220</v>
      </c>
      <c r="K29" s="70">
        <f t="shared" si="7"/>
        <v>220</v>
      </c>
      <c r="L29" s="70">
        <f t="shared" si="7"/>
        <v>220</v>
      </c>
      <c r="M29" s="70">
        <f t="shared" si="7"/>
        <v>220</v>
      </c>
      <c r="N29" s="20"/>
    </row>
    <row r="30" spans="1:14" ht="21" x14ac:dyDescent="0.5">
      <c r="A30" s="54"/>
      <c r="B30" s="70"/>
      <c r="C30" s="70"/>
      <c r="D30" s="70"/>
      <c r="E30" s="70"/>
      <c r="F30" s="70"/>
      <c r="G30" s="70"/>
      <c r="H30" s="70"/>
      <c r="I30" s="70"/>
      <c r="J30" s="70"/>
      <c r="K30" s="70"/>
      <c r="L30" s="70"/>
      <c r="M30" s="70"/>
      <c r="N30" s="20"/>
    </row>
    <row r="31" spans="1:14" ht="21" x14ac:dyDescent="0.5">
      <c r="A31" s="53" t="s">
        <v>86</v>
      </c>
      <c r="B31" s="70">
        <f>B28-B29</f>
        <v>880</v>
      </c>
      <c r="C31" s="70">
        <f t="shared" ref="C31:M31" si="8">C28-C29</f>
        <v>780</v>
      </c>
      <c r="D31" s="70">
        <f t="shared" si="8"/>
        <v>405</v>
      </c>
      <c r="E31" s="70">
        <f t="shared" si="8"/>
        <v>280</v>
      </c>
      <c r="F31" s="70">
        <f t="shared" si="8"/>
        <v>355</v>
      </c>
      <c r="G31" s="70">
        <f t="shared" si="8"/>
        <v>630</v>
      </c>
      <c r="H31" s="70">
        <f t="shared" si="8"/>
        <v>305</v>
      </c>
      <c r="I31" s="70">
        <f t="shared" si="8"/>
        <v>405</v>
      </c>
      <c r="J31" s="70">
        <f t="shared" si="8"/>
        <v>280</v>
      </c>
      <c r="K31" s="70">
        <f t="shared" si="8"/>
        <v>305</v>
      </c>
      <c r="L31" s="70">
        <f t="shared" si="8"/>
        <v>805</v>
      </c>
      <c r="M31" s="70">
        <f t="shared" si="8"/>
        <v>1080</v>
      </c>
      <c r="N31" s="20"/>
    </row>
    <row r="32" spans="1:14" ht="21" x14ac:dyDescent="0.5">
      <c r="A32" s="54" t="s">
        <v>87</v>
      </c>
      <c r="B32" s="70"/>
      <c r="C32" s="70"/>
      <c r="D32" s="70"/>
      <c r="E32" s="70"/>
      <c r="F32" s="70"/>
      <c r="G32" s="70"/>
      <c r="H32" s="70"/>
      <c r="I32" s="70"/>
      <c r="J32" s="70"/>
      <c r="K32" s="70"/>
      <c r="L32" s="70"/>
      <c r="M32" s="70"/>
      <c r="N32" s="20"/>
    </row>
    <row r="33" spans="1:14" ht="21" x14ac:dyDescent="0.5">
      <c r="A33" s="53" t="s">
        <v>88</v>
      </c>
      <c r="B33" s="70">
        <f>B31-B32</f>
        <v>880</v>
      </c>
      <c r="C33" s="70">
        <f t="shared" ref="C33:M33" si="9">C31-C32</f>
        <v>780</v>
      </c>
      <c r="D33" s="70">
        <f t="shared" si="9"/>
        <v>405</v>
      </c>
      <c r="E33" s="70">
        <f t="shared" si="9"/>
        <v>280</v>
      </c>
      <c r="F33" s="70">
        <f t="shared" si="9"/>
        <v>355</v>
      </c>
      <c r="G33" s="70">
        <f t="shared" si="9"/>
        <v>630</v>
      </c>
      <c r="H33" s="70">
        <f t="shared" si="9"/>
        <v>305</v>
      </c>
      <c r="I33" s="70">
        <f t="shared" si="9"/>
        <v>405</v>
      </c>
      <c r="J33" s="70">
        <f t="shared" si="9"/>
        <v>280</v>
      </c>
      <c r="K33" s="70">
        <f t="shared" si="9"/>
        <v>305</v>
      </c>
      <c r="L33" s="70">
        <f t="shared" si="9"/>
        <v>805</v>
      </c>
      <c r="M33" s="70">
        <f t="shared" si="9"/>
        <v>1080</v>
      </c>
      <c r="N33" s="21"/>
    </row>
    <row r="34" spans="1:14" ht="21" x14ac:dyDescent="0.5">
      <c r="A34" s="54"/>
      <c r="B34" s="70"/>
      <c r="C34" s="70"/>
      <c r="D34" s="70"/>
      <c r="E34" s="70"/>
      <c r="F34" s="70"/>
      <c r="G34" s="70"/>
      <c r="H34" s="70"/>
      <c r="I34" s="70"/>
      <c r="J34" s="70"/>
      <c r="K34" s="70"/>
      <c r="L34" s="70"/>
      <c r="M34" s="70"/>
      <c r="N34" s="22"/>
    </row>
    <row r="35" spans="1:14" x14ac:dyDescent="0.35">
      <c r="N35" s="16"/>
    </row>
    <row r="36" spans="1:14" x14ac:dyDescent="0.35">
      <c r="N36" s="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479F1-354D-4447-811C-763764FC9EB1}">
  <dimension ref="A1:N37"/>
  <sheetViews>
    <sheetView zoomScale="36" zoomScaleNormal="36" workbookViewId="0">
      <selection activeCell="N15" sqref="N15"/>
    </sheetView>
  </sheetViews>
  <sheetFormatPr defaultColWidth="10.6640625" defaultRowHeight="15.5" x14ac:dyDescent="0.35"/>
  <cols>
    <col min="1" max="1" width="10.6640625" customWidth="1"/>
    <col min="2" max="2" width="22.6640625" customWidth="1"/>
    <col min="3" max="3" width="23.1640625" customWidth="1"/>
    <col min="5" max="5" width="17.58203125" customWidth="1"/>
    <col min="6" max="6" width="32.58203125" customWidth="1"/>
    <col min="8" max="8" width="20.6640625" customWidth="1"/>
    <col min="9" max="9" width="31.5" customWidth="1"/>
  </cols>
  <sheetData>
    <row r="1" spans="1:9" ht="21" x14ac:dyDescent="0.5">
      <c r="A1" s="64" t="s">
        <v>6</v>
      </c>
      <c r="B1" s="112"/>
    </row>
    <row r="3" spans="1:9" ht="47" x14ac:dyDescent="0.35">
      <c r="B3" s="45"/>
      <c r="C3" s="82" t="s">
        <v>110</v>
      </c>
      <c r="E3" s="85" t="s">
        <v>121</v>
      </c>
      <c r="F3" s="30"/>
      <c r="H3" s="84" t="s">
        <v>126</v>
      </c>
      <c r="I3" s="30"/>
    </row>
    <row r="4" spans="1:9" ht="27" customHeight="1" x14ac:dyDescent="0.5">
      <c r="B4" s="80" t="s">
        <v>111</v>
      </c>
      <c r="C4" s="75"/>
      <c r="E4" s="86"/>
      <c r="F4" s="75"/>
      <c r="H4" s="89"/>
      <c r="I4" s="90"/>
    </row>
    <row r="5" spans="1:9" ht="40" customHeight="1" x14ac:dyDescent="0.5">
      <c r="B5" s="81" t="s">
        <v>112</v>
      </c>
      <c r="C5" s="76">
        <f>'Cash Flow Year 1 '!M33</f>
        <v>955</v>
      </c>
      <c r="E5" s="87" t="s">
        <v>122</v>
      </c>
      <c r="F5" s="77">
        <v>0</v>
      </c>
      <c r="H5" s="91" t="s">
        <v>127</v>
      </c>
      <c r="I5" s="92">
        <f>'Start Up Costs '!B18</f>
        <v>1500</v>
      </c>
    </row>
    <row r="6" spans="1:9" ht="32.5" customHeight="1" x14ac:dyDescent="0.5">
      <c r="B6" s="81" t="s">
        <v>113</v>
      </c>
      <c r="C6" s="77">
        <v>0</v>
      </c>
      <c r="E6" s="87" t="s">
        <v>123</v>
      </c>
      <c r="F6" s="77">
        <v>0</v>
      </c>
      <c r="H6" s="91" t="s">
        <v>87</v>
      </c>
      <c r="I6" s="92">
        <f>'Income Statement Year 1 '!M24</f>
        <v>805</v>
      </c>
    </row>
    <row r="7" spans="1:9" ht="48.5" customHeight="1" x14ac:dyDescent="0.5">
      <c r="B7" s="81" t="s">
        <v>114</v>
      </c>
      <c r="C7" s="76">
        <v>0</v>
      </c>
      <c r="E7" s="87"/>
      <c r="F7" s="77"/>
      <c r="H7" s="91" t="s">
        <v>128</v>
      </c>
      <c r="I7" s="93">
        <f>I5+I6-C13</f>
        <v>1350</v>
      </c>
    </row>
    <row r="8" spans="1:9" ht="48" customHeight="1" x14ac:dyDescent="0.5">
      <c r="B8" s="80" t="s">
        <v>115</v>
      </c>
      <c r="C8" s="78">
        <f>SUM(C5,C6,C7)</f>
        <v>955</v>
      </c>
      <c r="E8" s="88" t="s">
        <v>124</v>
      </c>
      <c r="F8" s="77">
        <v>0</v>
      </c>
      <c r="H8" s="94" t="s">
        <v>129</v>
      </c>
      <c r="I8" s="95">
        <f>I5+I6-I7</f>
        <v>955</v>
      </c>
    </row>
    <row r="9" spans="1:9" ht="33.5" customHeight="1" x14ac:dyDescent="0.5">
      <c r="B9" s="80" t="s">
        <v>116</v>
      </c>
      <c r="C9" s="75"/>
      <c r="E9" s="87"/>
      <c r="F9" s="77">
        <v>0</v>
      </c>
      <c r="H9" s="91"/>
      <c r="I9" s="90"/>
    </row>
    <row r="10" spans="1:9" ht="58" customHeight="1" x14ac:dyDescent="0.5">
      <c r="B10" s="81" t="s">
        <v>117</v>
      </c>
      <c r="C10" s="77">
        <v>0</v>
      </c>
      <c r="E10" s="87"/>
      <c r="F10" s="77">
        <v>0</v>
      </c>
      <c r="H10" s="91"/>
      <c r="I10" s="90"/>
    </row>
    <row r="11" spans="1:9" ht="28" customHeight="1" x14ac:dyDescent="0.5">
      <c r="B11" s="81" t="s">
        <v>118</v>
      </c>
      <c r="C11" s="77"/>
      <c r="E11" s="87"/>
      <c r="F11" s="77">
        <v>0</v>
      </c>
      <c r="H11" s="91"/>
      <c r="I11" s="90"/>
    </row>
    <row r="12" spans="1:9" ht="46" customHeight="1" x14ac:dyDescent="0.5">
      <c r="B12" s="80" t="s">
        <v>119</v>
      </c>
      <c r="C12" s="79"/>
      <c r="E12" s="87"/>
      <c r="F12" s="77">
        <v>0</v>
      </c>
      <c r="H12" s="41"/>
      <c r="I12" s="42"/>
    </row>
    <row r="13" spans="1:9" ht="39.5" customHeight="1" x14ac:dyDescent="0.5">
      <c r="B13" s="80" t="s">
        <v>120</v>
      </c>
      <c r="C13" s="78">
        <f>SUM(C8,C10)</f>
        <v>955</v>
      </c>
      <c r="E13" s="88" t="s">
        <v>125</v>
      </c>
      <c r="F13" s="79">
        <f>C13</f>
        <v>955</v>
      </c>
      <c r="H13" s="41"/>
      <c r="I13" s="42"/>
    </row>
    <row r="14" spans="1:9" x14ac:dyDescent="0.35">
      <c r="B14" s="24"/>
      <c r="C14" s="24"/>
      <c r="E14" s="26"/>
      <c r="F14" s="25"/>
      <c r="H14" s="28"/>
      <c r="I14" s="27"/>
    </row>
    <row r="22" spans="4:4" ht="17.5" x14ac:dyDescent="0.4">
      <c r="D22" s="11" t="s">
        <v>67</v>
      </c>
    </row>
    <row r="24" spans="4:4" x14ac:dyDescent="0.35">
      <c r="D24" s="4" t="s">
        <v>62</v>
      </c>
    </row>
    <row r="26" spans="4:4" x14ac:dyDescent="0.35">
      <c r="D26" s="4" t="s">
        <v>68</v>
      </c>
    </row>
    <row r="28" spans="4:4" x14ac:dyDescent="0.35">
      <c r="D28" s="5" t="s">
        <v>63</v>
      </c>
    </row>
    <row r="29" spans="4:4" x14ac:dyDescent="0.35">
      <c r="D29" s="5" t="s">
        <v>64</v>
      </c>
    </row>
    <row r="30" spans="4:4" x14ac:dyDescent="0.35">
      <c r="D30" s="5" t="s">
        <v>65</v>
      </c>
    </row>
    <row r="31" spans="4:4" x14ac:dyDescent="0.35">
      <c r="D31" s="5" t="s">
        <v>66</v>
      </c>
    </row>
    <row r="33" spans="4:14" x14ac:dyDescent="0.35">
      <c r="D33" s="5" t="s">
        <v>52</v>
      </c>
      <c r="N33" s="23"/>
    </row>
    <row r="34" spans="4:14" x14ac:dyDescent="0.35">
      <c r="D34" s="4" t="s">
        <v>69</v>
      </c>
    </row>
    <row r="35" spans="4:14" x14ac:dyDescent="0.35">
      <c r="D35" s="4" t="s">
        <v>70</v>
      </c>
    </row>
    <row r="36" spans="4:14" x14ac:dyDescent="0.35">
      <c r="D36" s="4" t="s">
        <v>85</v>
      </c>
    </row>
    <row r="37" spans="4:14" x14ac:dyDescent="0.35">
      <c r="D37"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B6F2-ED8F-7B4B-9A9F-B8704A1B90CB}">
  <dimension ref="A1:H14"/>
  <sheetViews>
    <sheetView zoomScale="59" zoomScaleNormal="59" workbookViewId="0">
      <selection activeCell="K3" sqref="K3"/>
    </sheetView>
  </sheetViews>
  <sheetFormatPr defaultColWidth="10.6640625" defaultRowHeight="15.5" x14ac:dyDescent="0.35"/>
  <cols>
    <col min="1" max="1" width="20.6640625" customWidth="1"/>
    <col min="2" max="2" width="26.6640625" customWidth="1"/>
    <col min="4" max="4" width="22.5" customWidth="1"/>
    <col min="5" max="5" width="30.25" customWidth="1"/>
    <col min="7" max="7" width="19.58203125" customWidth="1"/>
    <col min="8" max="8" width="29.75" customWidth="1"/>
  </cols>
  <sheetData>
    <row r="1" spans="1:8" ht="23.5" x14ac:dyDescent="0.55000000000000004">
      <c r="A1" s="96" t="s">
        <v>7</v>
      </c>
    </row>
    <row r="2" spans="1:8" ht="12" customHeight="1" x14ac:dyDescent="0.35"/>
    <row r="3" spans="1:8" ht="46" customHeight="1" x14ac:dyDescent="0.35">
      <c r="A3" s="45"/>
      <c r="B3" s="97" t="s">
        <v>110</v>
      </c>
      <c r="C3" s="33"/>
      <c r="D3" s="83" t="s">
        <v>121</v>
      </c>
      <c r="E3" s="30"/>
      <c r="F3" s="33"/>
      <c r="G3" s="97" t="s">
        <v>126</v>
      </c>
      <c r="H3" s="30"/>
    </row>
    <row r="4" spans="1:8" ht="32" customHeight="1" x14ac:dyDescent="0.5">
      <c r="A4" s="101" t="s">
        <v>111</v>
      </c>
      <c r="B4" s="75"/>
      <c r="C4" s="64"/>
      <c r="D4" s="102"/>
      <c r="E4" s="75"/>
      <c r="F4" s="64"/>
      <c r="G4" s="98"/>
      <c r="H4" s="90"/>
    </row>
    <row r="5" spans="1:8" ht="47" customHeight="1" x14ac:dyDescent="0.5">
      <c r="A5" s="99" t="s">
        <v>112</v>
      </c>
      <c r="B5" s="76">
        <f>'Cash Flow Year 2'!M33</f>
        <v>1080</v>
      </c>
      <c r="C5" s="64"/>
      <c r="D5" s="103" t="s">
        <v>122</v>
      </c>
      <c r="E5" s="104">
        <v>0</v>
      </c>
      <c r="F5" s="107"/>
      <c r="G5" s="99" t="s">
        <v>127</v>
      </c>
      <c r="H5" s="92">
        <f>'Start Up Costs '!B18</f>
        <v>1500</v>
      </c>
    </row>
    <row r="6" spans="1:8" ht="52" customHeight="1" x14ac:dyDescent="0.5">
      <c r="A6" s="99" t="s">
        <v>113</v>
      </c>
      <c r="B6" s="104">
        <v>0</v>
      </c>
      <c r="C6" s="64"/>
      <c r="D6" s="103" t="s">
        <v>123</v>
      </c>
      <c r="E6" s="104">
        <v>0</v>
      </c>
      <c r="F6" s="107"/>
      <c r="G6" s="99" t="s">
        <v>87</v>
      </c>
      <c r="H6" s="92">
        <f>'Income Statement Year 2 '!M25</f>
        <v>1080</v>
      </c>
    </row>
    <row r="7" spans="1:8" ht="54" customHeight="1" x14ac:dyDescent="0.5">
      <c r="A7" s="99" t="s">
        <v>114</v>
      </c>
      <c r="B7" s="76">
        <v>0</v>
      </c>
      <c r="C7" s="64"/>
      <c r="D7" s="103"/>
      <c r="E7" s="104"/>
      <c r="F7" s="107"/>
      <c r="G7" s="99" t="s">
        <v>128</v>
      </c>
      <c r="H7" s="100">
        <f>H5+H6-B13</f>
        <v>1500</v>
      </c>
    </row>
    <row r="8" spans="1:8" ht="45.5" customHeight="1" x14ac:dyDescent="0.5">
      <c r="A8" s="101" t="s">
        <v>115</v>
      </c>
      <c r="B8" s="78">
        <f>SUM(B5,B6,B7)</f>
        <v>1080</v>
      </c>
      <c r="C8" s="64"/>
      <c r="D8" s="105" t="s">
        <v>124</v>
      </c>
      <c r="E8" s="104">
        <v>0</v>
      </c>
      <c r="F8" s="107"/>
      <c r="G8" s="101" t="s">
        <v>129</v>
      </c>
      <c r="H8" s="95">
        <f>H5+H6-H7</f>
        <v>1080</v>
      </c>
    </row>
    <row r="9" spans="1:8" ht="38" customHeight="1" x14ac:dyDescent="0.5">
      <c r="A9" s="101" t="s">
        <v>116</v>
      </c>
      <c r="B9" s="75"/>
      <c r="C9" s="64"/>
      <c r="D9" s="103"/>
      <c r="E9" s="104">
        <v>0</v>
      </c>
      <c r="F9" s="107"/>
      <c r="G9" s="99"/>
      <c r="H9" s="90"/>
    </row>
    <row r="10" spans="1:8" ht="44.5" customHeight="1" x14ac:dyDescent="0.5">
      <c r="A10" s="99" t="s">
        <v>117</v>
      </c>
      <c r="B10" s="104"/>
      <c r="C10" s="64"/>
      <c r="D10" s="103"/>
      <c r="E10" s="104">
        <v>0</v>
      </c>
      <c r="F10" s="107"/>
      <c r="G10" s="99"/>
      <c r="H10" s="90"/>
    </row>
    <row r="11" spans="1:8" ht="31" customHeight="1" x14ac:dyDescent="0.5">
      <c r="A11" s="99" t="s">
        <v>118</v>
      </c>
      <c r="B11" s="104"/>
      <c r="C11" s="64"/>
      <c r="D11" s="103"/>
      <c r="E11" s="104">
        <v>0</v>
      </c>
      <c r="F11" s="107"/>
      <c r="G11" s="99"/>
      <c r="H11" s="90"/>
    </row>
    <row r="12" spans="1:8" ht="38" customHeight="1" x14ac:dyDescent="0.5">
      <c r="A12" s="101" t="s">
        <v>119</v>
      </c>
      <c r="B12" s="106">
        <v>0</v>
      </c>
      <c r="C12" s="64"/>
      <c r="D12" s="103"/>
      <c r="E12" s="104">
        <v>0</v>
      </c>
      <c r="F12" s="107"/>
      <c r="G12" s="98"/>
      <c r="H12" s="90"/>
    </row>
    <row r="13" spans="1:8" ht="49.5" customHeight="1" x14ac:dyDescent="0.5">
      <c r="A13" s="101" t="s">
        <v>120</v>
      </c>
      <c r="B13" s="78">
        <f>SUM(B8,B12)</f>
        <v>1080</v>
      </c>
      <c r="C13" s="64"/>
      <c r="D13" s="105" t="s">
        <v>125</v>
      </c>
      <c r="E13" s="106">
        <f>B13</f>
        <v>1080</v>
      </c>
      <c r="F13" s="107"/>
      <c r="G13" s="98"/>
      <c r="H13" s="90"/>
    </row>
    <row r="14" spans="1:8" ht="12" customHeight="1" x14ac:dyDescent="0.5">
      <c r="A14" s="108"/>
      <c r="B14" s="108"/>
      <c r="C14" s="64"/>
      <c r="D14" s="109"/>
      <c r="E14" s="110"/>
      <c r="F14" s="107"/>
      <c r="G14" s="108"/>
      <c r="H14" s="1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Start Up Costs </vt:lpstr>
      <vt:lpstr>Income Statement Year 1 </vt:lpstr>
      <vt:lpstr>Income Statement Year 2 </vt:lpstr>
      <vt:lpstr>Income Statement Year 3</vt:lpstr>
      <vt:lpstr>Cash Flow Year 1 </vt:lpstr>
      <vt:lpstr>Cash Flow Year 2</vt:lpstr>
      <vt:lpstr>Cash Flow Year 3</vt:lpstr>
      <vt:lpstr>Balance Sheet Year 1 </vt:lpstr>
      <vt:lpstr>Balance Sheet Year 2 </vt:lpstr>
      <vt:lpstr>Balance Sheet Year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lamcel Plaza</cp:lastModifiedBy>
  <dcterms:created xsi:type="dcterms:W3CDTF">2022-03-19T15:50:25Z</dcterms:created>
  <dcterms:modified xsi:type="dcterms:W3CDTF">2025-03-17T01:02:47Z</dcterms:modified>
</cp:coreProperties>
</file>